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70"/>
  </bookViews>
  <sheets>
    <sheet name="Ekamut" sheetId="12" r:id="rId1"/>
  </sheets>
  <definedNames>
    <definedName name="_xlnm.Print_Titles" localSheetId="0">Ekamut!$A:$B</definedName>
  </definedNames>
  <calcPr calcId="144525"/>
</workbook>
</file>

<file path=xl/calcChain.xml><?xml version="1.0" encoding="utf-8"?>
<calcChain xmlns="http://schemas.openxmlformats.org/spreadsheetml/2006/main">
  <c r="CX17" i="12" l="1"/>
  <c r="CX18" i="12"/>
  <c r="CX19" i="12"/>
  <c r="CX20" i="12"/>
  <c r="CX21" i="12"/>
  <c r="CX22" i="12"/>
  <c r="CX23" i="12"/>
  <c r="CX24" i="12"/>
  <c r="CX25" i="12"/>
  <c r="CX26" i="12"/>
  <c r="CX27" i="12"/>
  <c r="CX28" i="12"/>
  <c r="CX29" i="12"/>
  <c r="CX30" i="12"/>
  <c r="CX31" i="12"/>
  <c r="CX32" i="12"/>
  <c r="CX33" i="12"/>
  <c r="CX16" i="12"/>
  <c r="W27" i="12" l="1"/>
  <c r="DD11" i="12"/>
  <c r="DD12" i="12"/>
  <c r="DD23" i="12"/>
  <c r="DD24" i="12"/>
  <c r="DD10" i="12"/>
  <c r="DA23" i="12"/>
  <c r="CX11" i="12"/>
  <c r="CX12" i="12"/>
  <c r="CX13" i="12"/>
  <c r="CX14" i="12"/>
  <c r="CX15" i="12"/>
  <c r="CX10" i="12"/>
  <c r="CU11" i="12"/>
  <c r="CU12" i="12"/>
  <c r="CU10" i="12"/>
  <c r="CU34" i="12" s="1"/>
  <c r="CR11" i="12"/>
  <c r="CR12" i="12"/>
  <c r="CR13" i="12"/>
  <c r="CR14" i="12"/>
  <c r="CR15" i="12"/>
  <c r="CR16" i="12"/>
  <c r="CR17" i="12"/>
  <c r="CR18" i="12"/>
  <c r="CR19" i="12"/>
  <c r="CR20" i="12"/>
  <c r="CR21" i="12"/>
  <c r="CR22" i="12"/>
  <c r="CR23" i="12"/>
  <c r="CR24" i="12"/>
  <c r="CR25" i="12"/>
  <c r="CR26" i="12"/>
  <c r="CR27" i="12"/>
  <c r="CR28" i="12"/>
  <c r="CR29" i="12"/>
  <c r="CR30" i="12"/>
  <c r="CR31" i="12"/>
  <c r="CR32" i="12"/>
  <c r="CR33" i="12"/>
  <c r="CR10" i="12"/>
  <c r="CO11" i="12"/>
  <c r="CO12" i="12"/>
  <c r="CO13" i="12"/>
  <c r="CO14" i="12"/>
  <c r="CO15" i="12"/>
  <c r="CO16" i="12"/>
  <c r="CO17" i="12"/>
  <c r="CO18" i="12"/>
  <c r="CO19" i="12"/>
  <c r="CO20" i="12"/>
  <c r="CO21" i="12"/>
  <c r="CO22" i="12"/>
  <c r="CO23" i="12"/>
  <c r="CO24" i="12"/>
  <c r="CO25" i="12"/>
  <c r="CO26" i="12"/>
  <c r="CO27" i="12"/>
  <c r="CO28" i="12"/>
  <c r="CO29" i="12"/>
  <c r="CO30" i="12"/>
  <c r="CO31" i="12"/>
  <c r="CO32" i="12"/>
  <c r="CO33" i="12"/>
  <c r="CO10" i="12"/>
  <c r="CI11" i="12"/>
  <c r="CI12" i="12"/>
  <c r="CI15" i="12"/>
  <c r="CI10" i="12"/>
  <c r="CI34" i="12" s="1"/>
  <c r="BZ10" i="12"/>
  <c r="CC33" i="12"/>
  <c r="CC11" i="12"/>
  <c r="CC12" i="12"/>
  <c r="CC13" i="12"/>
  <c r="CC14" i="12"/>
  <c r="CC15" i="12"/>
  <c r="CC16" i="12"/>
  <c r="CC17" i="12"/>
  <c r="CC18" i="12"/>
  <c r="CC19" i="12"/>
  <c r="CC20" i="12"/>
  <c r="CC21" i="12"/>
  <c r="CC22" i="12"/>
  <c r="CC23" i="12"/>
  <c r="CC24" i="12"/>
  <c r="CC25" i="12"/>
  <c r="CC26" i="12"/>
  <c r="CC27" i="12"/>
  <c r="CC28" i="12"/>
  <c r="CC29" i="12"/>
  <c r="CC30" i="12"/>
  <c r="CC31" i="12"/>
  <c r="CC32" i="12"/>
  <c r="CC10" i="12"/>
  <c r="BW21" i="12"/>
  <c r="BW22" i="12"/>
  <c r="BW23" i="12"/>
  <c r="BW13" i="12"/>
  <c r="BW14" i="12"/>
  <c r="BW34" i="12" s="1"/>
  <c r="BW12" i="12"/>
  <c r="BT11" i="12"/>
  <c r="BO11" i="12" s="1"/>
  <c r="BT12" i="12"/>
  <c r="BT13" i="12"/>
  <c r="BT14" i="12"/>
  <c r="BT15" i="12"/>
  <c r="BT16" i="12"/>
  <c r="BT17" i="12"/>
  <c r="BT18" i="12"/>
  <c r="BT19" i="12"/>
  <c r="BT20" i="12"/>
  <c r="BT21" i="12"/>
  <c r="BT22" i="12"/>
  <c r="BT23" i="12"/>
  <c r="BT24" i="12"/>
  <c r="BT25" i="12"/>
  <c r="BT26" i="12"/>
  <c r="BT27" i="12"/>
  <c r="BT28" i="12"/>
  <c r="BT29" i="12"/>
  <c r="BT31" i="12"/>
  <c r="BT32" i="12"/>
  <c r="BO32" i="12" s="1"/>
  <c r="BT33" i="12"/>
  <c r="BT10" i="12"/>
  <c r="BF11" i="12"/>
  <c r="BF12" i="12"/>
  <c r="BF13" i="12"/>
  <c r="BF14" i="12"/>
  <c r="BF15" i="12"/>
  <c r="BF16" i="12"/>
  <c r="BF20" i="12"/>
  <c r="BF10" i="12"/>
  <c r="AZ11" i="12"/>
  <c r="AZ12" i="12"/>
  <c r="AZ13" i="12"/>
  <c r="AZ14" i="12"/>
  <c r="AZ15" i="12"/>
  <c r="AZ16" i="12"/>
  <c r="AZ17" i="12"/>
  <c r="AZ18" i="12"/>
  <c r="AZ19" i="12"/>
  <c r="AZ20" i="12"/>
  <c r="AZ21" i="12"/>
  <c r="AZ22" i="12"/>
  <c r="AZ23" i="12"/>
  <c r="AZ24" i="12"/>
  <c r="AZ25" i="12"/>
  <c r="AZ26" i="12"/>
  <c r="AZ27" i="12"/>
  <c r="AZ28" i="12"/>
  <c r="AZ29" i="12"/>
  <c r="AZ30" i="12"/>
  <c r="AZ31" i="12"/>
  <c r="AZ32" i="12"/>
  <c r="AZ33" i="12"/>
  <c r="AZ10" i="12"/>
  <c r="AZ34" i="12" s="1"/>
  <c r="AO11" i="12"/>
  <c r="AO12" i="12"/>
  <c r="AQ12" i="12" s="1"/>
  <c r="AO15" i="12"/>
  <c r="AO10" i="12"/>
  <c r="AJ11" i="12"/>
  <c r="AJ12" i="12"/>
  <c r="AJ13" i="12"/>
  <c r="AJ14" i="12"/>
  <c r="AJ15" i="12"/>
  <c r="AJ16" i="12"/>
  <c r="AJ17" i="12"/>
  <c r="AJ18" i="12"/>
  <c r="AJ19" i="12"/>
  <c r="AJ20" i="12"/>
  <c r="AL20" i="12" s="1"/>
  <c r="AJ21" i="12"/>
  <c r="AJ22" i="12"/>
  <c r="AJ23" i="12"/>
  <c r="AJ24" i="12"/>
  <c r="AJ25" i="12"/>
  <c r="AJ26" i="12"/>
  <c r="AJ27" i="12"/>
  <c r="AJ28" i="12"/>
  <c r="AL28" i="12" s="1"/>
  <c r="AJ29" i="12"/>
  <c r="AJ30" i="12"/>
  <c r="AL30" i="12" s="1"/>
  <c r="AJ31" i="12"/>
  <c r="AJ32" i="12"/>
  <c r="AL32" i="12" s="1"/>
  <c r="AJ33" i="12"/>
  <c r="AJ10" i="12"/>
  <c r="AJ34" i="12" s="1"/>
  <c r="AE33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P23" i="12" s="1"/>
  <c r="AE24" i="12"/>
  <c r="AE25" i="12"/>
  <c r="P25" i="12" s="1"/>
  <c r="AE26" i="12"/>
  <c r="AE27" i="12"/>
  <c r="P27" i="12" s="1"/>
  <c r="AE28" i="12"/>
  <c r="AE29" i="12"/>
  <c r="P29" i="12" s="1"/>
  <c r="AE30" i="12"/>
  <c r="AE31" i="12"/>
  <c r="P31" i="12" s="1"/>
  <c r="AE32" i="12"/>
  <c r="AE10" i="12"/>
  <c r="AG10" i="12" s="1"/>
  <c r="Z11" i="12"/>
  <c r="Z12" i="12"/>
  <c r="AB12" i="12" s="1"/>
  <c r="Z13" i="12"/>
  <c r="Z14" i="12"/>
  <c r="AB14" i="12" s="1"/>
  <c r="Z15" i="12"/>
  <c r="Z16" i="12"/>
  <c r="AB16" i="12" s="1"/>
  <c r="Z17" i="12"/>
  <c r="Z18" i="12"/>
  <c r="AB18" i="12" s="1"/>
  <c r="Z19" i="12"/>
  <c r="Z20" i="12"/>
  <c r="AB20" i="12" s="1"/>
  <c r="Z21" i="12"/>
  <c r="Z22" i="12"/>
  <c r="AB22" i="12" s="1"/>
  <c r="Z23" i="12"/>
  <c r="Z24" i="12"/>
  <c r="AB24" i="12" s="1"/>
  <c r="Z25" i="12"/>
  <c r="Z26" i="12"/>
  <c r="AB26" i="12" s="1"/>
  <c r="Z27" i="12"/>
  <c r="Z28" i="12"/>
  <c r="AB28" i="12" s="1"/>
  <c r="Z29" i="12"/>
  <c r="Z30" i="12"/>
  <c r="AB30" i="12" s="1"/>
  <c r="Z31" i="12"/>
  <c r="Z32" i="12"/>
  <c r="AB32" i="12" s="1"/>
  <c r="Z33" i="12"/>
  <c r="Z10" i="12"/>
  <c r="Z34" i="12" s="1"/>
  <c r="U11" i="12"/>
  <c r="U12" i="12"/>
  <c r="U13" i="12"/>
  <c r="U14" i="12"/>
  <c r="U15" i="12"/>
  <c r="U16" i="12"/>
  <c r="U17" i="12"/>
  <c r="U18" i="12"/>
  <c r="P18" i="12" s="1"/>
  <c r="U19" i="12"/>
  <c r="U20" i="12"/>
  <c r="U21" i="12"/>
  <c r="U22" i="12"/>
  <c r="P22" i="12" s="1"/>
  <c r="U23" i="12"/>
  <c r="U24" i="12"/>
  <c r="U25" i="12"/>
  <c r="U26" i="12"/>
  <c r="P26" i="12" s="1"/>
  <c r="U27" i="12"/>
  <c r="U28" i="12"/>
  <c r="U29" i="12"/>
  <c r="U30" i="12"/>
  <c r="P30" i="12" s="1"/>
  <c r="U31" i="12"/>
  <c r="U32" i="12"/>
  <c r="U33" i="12"/>
  <c r="U10" i="12"/>
  <c r="DI16" i="12"/>
  <c r="BP16" i="12"/>
  <c r="L16" i="12"/>
  <c r="AE34" i="12"/>
  <c r="ED10" i="12"/>
  <c r="ED11" i="12"/>
  <c r="ED12" i="12"/>
  <c r="ED13" i="12"/>
  <c r="ED14" i="12"/>
  <c r="ED15" i="12"/>
  <c r="ED16" i="12"/>
  <c r="ED17" i="12"/>
  <c r="ED18" i="12"/>
  <c r="ED19" i="12"/>
  <c r="ED20" i="12"/>
  <c r="ED21" i="12"/>
  <c r="ED22" i="12"/>
  <c r="ED23" i="12"/>
  <c r="ED24" i="12"/>
  <c r="ED25" i="12"/>
  <c r="ED26" i="12"/>
  <c r="ED27" i="12"/>
  <c r="ED28" i="12"/>
  <c r="ED29" i="12"/>
  <c r="ED30" i="12"/>
  <c r="ED32" i="12"/>
  <c r="ED33" i="12"/>
  <c r="DN34" i="12"/>
  <c r="DH11" i="12"/>
  <c r="DH13" i="12"/>
  <c r="F13" i="12" s="1"/>
  <c r="DH18" i="12"/>
  <c r="F18" i="12" s="1"/>
  <c r="DH22" i="12"/>
  <c r="DH26" i="12"/>
  <c r="F26" i="12" s="1"/>
  <c r="DH30" i="12"/>
  <c r="DD34" i="12"/>
  <c r="DA34" i="12"/>
  <c r="CX34" i="12"/>
  <c r="CO34" i="12"/>
  <c r="CC34" i="12"/>
  <c r="BZ34" i="12"/>
  <c r="BO10" i="12"/>
  <c r="BO14" i="12"/>
  <c r="BO18" i="12"/>
  <c r="BO22" i="12"/>
  <c r="BO26" i="12"/>
  <c r="BO30" i="12"/>
  <c r="BF34" i="12"/>
  <c r="U34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P33" i="12"/>
  <c r="Q33" i="12"/>
  <c r="K14" i="12"/>
  <c r="K18" i="12"/>
  <c r="K22" i="12"/>
  <c r="K26" i="12"/>
  <c r="K30" i="12"/>
  <c r="W11" i="12"/>
  <c r="W13" i="12"/>
  <c r="W15" i="12"/>
  <c r="W17" i="12"/>
  <c r="W18" i="12"/>
  <c r="W21" i="12"/>
  <c r="W22" i="12"/>
  <c r="W31" i="12"/>
  <c r="W33" i="12"/>
  <c r="AB11" i="12"/>
  <c r="AB13" i="12"/>
  <c r="AB15" i="12"/>
  <c r="AB17" i="12"/>
  <c r="AB19" i="12"/>
  <c r="AB21" i="12"/>
  <c r="AB23" i="12"/>
  <c r="AB25" i="12"/>
  <c r="AB27" i="12"/>
  <c r="AB29" i="12"/>
  <c r="AB31" i="12"/>
  <c r="AB33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L10" i="12"/>
  <c r="AL11" i="12"/>
  <c r="AL12" i="12"/>
  <c r="AL13" i="12"/>
  <c r="AL14" i="12"/>
  <c r="AL15" i="12"/>
  <c r="AL16" i="12"/>
  <c r="AL17" i="12"/>
  <c r="AL19" i="12"/>
  <c r="AL22" i="12"/>
  <c r="AL23" i="12"/>
  <c r="AL24" i="12"/>
  <c r="AL25" i="12"/>
  <c r="AL27" i="12"/>
  <c r="AL29" i="12"/>
  <c r="AL31" i="12"/>
  <c r="AL33" i="12"/>
  <c r="AQ11" i="12"/>
  <c r="AQ15" i="12"/>
  <c r="BQ30" i="12"/>
  <c r="CL34" i="12"/>
  <c r="P21" i="12" l="1"/>
  <c r="P19" i="12"/>
  <c r="P17" i="12"/>
  <c r="P15" i="12"/>
  <c r="P13" i="12"/>
  <c r="P11" i="12"/>
  <c r="BO28" i="12"/>
  <c r="BO24" i="12"/>
  <c r="BO20" i="12"/>
  <c r="BO16" i="12"/>
  <c r="BO12" i="12"/>
  <c r="F11" i="12"/>
  <c r="F30" i="12"/>
  <c r="F22" i="12"/>
  <c r="P10" i="12"/>
  <c r="W10" i="12"/>
  <c r="DH32" i="12"/>
  <c r="F32" i="12" s="1"/>
  <c r="P32" i="12"/>
  <c r="K32" i="12"/>
  <c r="W32" i="12"/>
  <c r="DH28" i="12"/>
  <c r="F28" i="12" s="1"/>
  <c r="P28" i="12"/>
  <c r="K28" i="12"/>
  <c r="DH24" i="12"/>
  <c r="F24" i="12" s="1"/>
  <c r="P24" i="12"/>
  <c r="K24" i="12"/>
  <c r="W24" i="12"/>
  <c r="DH20" i="12"/>
  <c r="F20" i="12" s="1"/>
  <c r="P20" i="12"/>
  <c r="K20" i="12"/>
  <c r="DH16" i="12"/>
  <c r="F16" i="12" s="1"/>
  <c r="P16" i="12"/>
  <c r="K16" i="12"/>
  <c r="DH14" i="12"/>
  <c r="F14" i="12" s="1"/>
  <c r="P14" i="12"/>
  <c r="W14" i="12"/>
  <c r="DH12" i="12"/>
  <c r="F12" i="12" s="1"/>
  <c r="P12" i="12"/>
  <c r="K12" i="12"/>
  <c r="W12" i="12"/>
  <c r="AO34" i="12"/>
  <c r="AQ10" i="12"/>
  <c r="DH33" i="12"/>
  <c r="F33" i="12" s="1"/>
  <c r="DH31" i="12"/>
  <c r="F31" i="12" s="1"/>
  <c r="DH10" i="12"/>
  <c r="F10" i="12" s="1"/>
  <c r="DH29" i="12"/>
  <c r="F29" i="12" s="1"/>
  <c r="DH27" i="12"/>
  <c r="F27" i="12" s="1"/>
  <c r="DH25" i="12"/>
  <c r="F25" i="12" s="1"/>
  <c r="DH23" i="12"/>
  <c r="F23" i="12" s="1"/>
  <c r="DH21" i="12"/>
  <c r="F21" i="12" s="1"/>
  <c r="DH19" i="12"/>
  <c r="F19" i="12" s="1"/>
  <c r="DH17" i="12"/>
  <c r="F17" i="12" s="1"/>
  <c r="DH15" i="12"/>
  <c r="F15" i="12" s="1"/>
  <c r="BO13" i="12"/>
  <c r="BT34" i="12"/>
  <c r="K33" i="12"/>
  <c r="K31" i="12"/>
  <c r="K29" i="12"/>
  <c r="K27" i="12"/>
  <c r="K25" i="12"/>
  <c r="K23" i="12"/>
  <c r="K21" i="12"/>
  <c r="K19" i="12"/>
  <c r="K17" i="12"/>
  <c r="K15" i="12"/>
  <c r="K13" i="12"/>
  <c r="K11" i="12"/>
  <c r="BO33" i="12"/>
  <c r="BO31" i="12"/>
  <c r="BO29" i="12"/>
  <c r="BO27" i="12"/>
  <c r="BO25" i="12"/>
  <c r="BO23" i="12"/>
  <c r="BO21" i="12"/>
  <c r="BO19" i="12"/>
  <c r="BO17" i="12"/>
  <c r="BO15" i="12"/>
  <c r="AB10" i="12"/>
  <c r="K10" i="12"/>
  <c r="AT34" i="12"/>
  <c r="AU34" i="12"/>
  <c r="AV34" i="12"/>
  <c r="AW34" i="12"/>
  <c r="AX34" i="12"/>
  <c r="P34" i="12" l="1"/>
  <c r="DH34" i="12"/>
  <c r="K34" i="12"/>
  <c r="BO34" i="12"/>
  <c r="O18" i="12"/>
  <c r="O19" i="12"/>
  <c r="EB34" i="12"/>
  <c r="EA34" i="12"/>
  <c r="DZ34" i="12"/>
  <c r="DY34" i="12"/>
  <c r="DX34" i="12"/>
  <c r="DW34" i="12"/>
  <c r="DV34" i="12"/>
  <c r="DU34" i="12"/>
  <c r="DT34" i="12"/>
  <c r="DS34" i="12"/>
  <c r="DR34" i="12"/>
  <c r="DQ34" i="12"/>
  <c r="DP34" i="12"/>
  <c r="DO34" i="12"/>
  <c r="DM34" i="12"/>
  <c r="DL34" i="12"/>
  <c r="DK34" i="12"/>
  <c r="DJ34" i="12"/>
  <c r="DF34" i="12"/>
  <c r="DE34" i="12"/>
  <c r="DC34" i="12"/>
  <c r="DB34" i="12"/>
  <c r="CZ34" i="12"/>
  <c r="CY34" i="12"/>
  <c r="CW34" i="12"/>
  <c r="CV34" i="12"/>
  <c r="CT34" i="12"/>
  <c r="CS34" i="12"/>
  <c r="CR34" i="12"/>
  <c r="CQ34" i="12"/>
  <c r="CP34" i="12"/>
  <c r="CN34" i="12"/>
  <c r="CM34" i="12"/>
  <c r="CK34" i="12"/>
  <c r="CJ34" i="12"/>
  <c r="CH34" i="12"/>
  <c r="CG34" i="12"/>
  <c r="CF34" i="12"/>
  <c r="CE34" i="12"/>
  <c r="CD34" i="12"/>
  <c r="CB34" i="12"/>
  <c r="CA34" i="12"/>
  <c r="BY34" i="12"/>
  <c r="BX34" i="12"/>
  <c r="BV34" i="12"/>
  <c r="BU34" i="12"/>
  <c r="BS34" i="12"/>
  <c r="BM34" i="12"/>
  <c r="BL34" i="12"/>
  <c r="BK34" i="12"/>
  <c r="BJ34" i="12"/>
  <c r="BI34" i="12"/>
  <c r="BH34" i="12"/>
  <c r="BG34" i="12"/>
  <c r="BE34" i="12"/>
  <c r="BD34" i="12"/>
  <c r="BC34" i="12"/>
  <c r="BB34" i="12"/>
  <c r="BA34" i="12"/>
  <c r="AY34" i="12"/>
  <c r="AS34" i="12"/>
  <c r="AP34" i="12"/>
  <c r="AQ34" i="12" s="1"/>
  <c r="AN34" i="12"/>
  <c r="AK34" i="12"/>
  <c r="AL34" i="12" s="1"/>
  <c r="AI34" i="12"/>
  <c r="AF34" i="12"/>
  <c r="AG34" i="12" s="1"/>
  <c r="AD34" i="12"/>
  <c r="AA34" i="12"/>
  <c r="AB34" i="12" s="1"/>
  <c r="Y34" i="12"/>
  <c r="V34" i="12"/>
  <c r="W34" i="12" s="1"/>
  <c r="T34" i="12"/>
  <c r="D34" i="12"/>
  <c r="C34" i="12"/>
  <c r="EE33" i="12"/>
  <c r="EC33" i="12"/>
  <c r="DI33" i="12"/>
  <c r="DG33" i="12"/>
  <c r="E33" i="12" s="1"/>
  <c r="BP33" i="12"/>
  <c r="BQ33" i="12" s="1"/>
  <c r="BN33" i="12"/>
  <c r="AM33" i="12"/>
  <c r="AH33" i="12"/>
  <c r="AC33" i="12"/>
  <c r="X33" i="12"/>
  <c r="R33" i="12"/>
  <c r="O33" i="12"/>
  <c r="L33" i="12"/>
  <c r="M33" i="12" s="1"/>
  <c r="J33" i="12"/>
  <c r="EE32" i="12"/>
  <c r="EC32" i="12"/>
  <c r="DI32" i="12"/>
  <c r="DG32" i="12"/>
  <c r="E32" i="12" s="1"/>
  <c r="BP32" i="12"/>
  <c r="BQ32" i="12" s="1"/>
  <c r="BN32" i="12"/>
  <c r="AM32" i="12"/>
  <c r="AH32" i="12"/>
  <c r="AC32" i="12"/>
  <c r="X32" i="12"/>
  <c r="R32" i="12"/>
  <c r="O32" i="12"/>
  <c r="L32" i="12"/>
  <c r="M32" i="12" s="1"/>
  <c r="J32" i="12"/>
  <c r="EE31" i="12"/>
  <c r="EC31" i="12"/>
  <c r="DI31" i="12"/>
  <c r="DG31" i="12"/>
  <c r="E31" i="12" s="1"/>
  <c r="BP31" i="12"/>
  <c r="BQ31" i="12" s="1"/>
  <c r="BN31" i="12"/>
  <c r="AM31" i="12"/>
  <c r="AH31" i="12"/>
  <c r="AC31" i="12"/>
  <c r="X31" i="12"/>
  <c r="R31" i="12"/>
  <c r="O31" i="12"/>
  <c r="L31" i="12"/>
  <c r="M31" i="12" s="1"/>
  <c r="J31" i="12"/>
  <c r="EE30" i="12"/>
  <c r="EC30" i="12"/>
  <c r="DI30" i="12"/>
  <c r="DG30" i="12"/>
  <c r="E30" i="12" s="1"/>
  <c r="BP30" i="12"/>
  <c r="BN30" i="12"/>
  <c r="AM30" i="12"/>
  <c r="AH30" i="12"/>
  <c r="AC30" i="12"/>
  <c r="R30" i="12"/>
  <c r="O30" i="12"/>
  <c r="L30" i="12"/>
  <c r="M30" i="12" s="1"/>
  <c r="J30" i="12"/>
  <c r="EE29" i="12"/>
  <c r="EC29" i="12"/>
  <c r="DI29" i="12"/>
  <c r="DG29" i="12"/>
  <c r="E29" i="12" s="1"/>
  <c r="BP29" i="12"/>
  <c r="BQ29" i="12" s="1"/>
  <c r="BN29" i="12"/>
  <c r="AM29" i="12"/>
  <c r="AH29" i="12"/>
  <c r="AC29" i="12"/>
  <c r="R29" i="12"/>
  <c r="O29" i="12"/>
  <c r="L29" i="12"/>
  <c r="M29" i="12" s="1"/>
  <c r="J29" i="12"/>
  <c r="EE28" i="12"/>
  <c r="EC28" i="12"/>
  <c r="DI28" i="12"/>
  <c r="DG28" i="12"/>
  <c r="E28" i="12" s="1"/>
  <c r="BP28" i="12"/>
  <c r="BQ28" i="12" s="1"/>
  <c r="BN28" i="12"/>
  <c r="AM28" i="12"/>
  <c r="AH28" i="12"/>
  <c r="AC28" i="12"/>
  <c r="R28" i="12"/>
  <c r="O28" i="12"/>
  <c r="L28" i="12"/>
  <c r="M28" i="12" s="1"/>
  <c r="J28" i="12"/>
  <c r="EE27" i="12"/>
  <c r="EC27" i="12"/>
  <c r="DI27" i="12"/>
  <c r="DG27" i="12"/>
  <c r="E27" i="12" s="1"/>
  <c r="BP27" i="12"/>
  <c r="BQ27" i="12" s="1"/>
  <c r="BN27" i="12"/>
  <c r="AM27" i="12"/>
  <c r="AH27" i="12"/>
  <c r="AC27" i="12"/>
  <c r="X27" i="12"/>
  <c r="R27" i="12"/>
  <c r="O27" i="12"/>
  <c r="L27" i="12"/>
  <c r="M27" i="12" s="1"/>
  <c r="J27" i="12"/>
  <c r="EE26" i="12"/>
  <c r="EC26" i="12"/>
  <c r="DI26" i="12"/>
  <c r="DG26" i="12"/>
  <c r="E26" i="12" s="1"/>
  <c r="BP26" i="12"/>
  <c r="BQ26" i="12" s="1"/>
  <c r="BN26" i="12"/>
  <c r="AH26" i="12"/>
  <c r="AC26" i="12"/>
  <c r="R26" i="12"/>
  <c r="O26" i="12"/>
  <c r="L26" i="12"/>
  <c r="M26" i="12" s="1"/>
  <c r="J26" i="12"/>
  <c r="EE25" i="12"/>
  <c r="EC25" i="12"/>
  <c r="DI25" i="12"/>
  <c r="DG25" i="12"/>
  <c r="BP25" i="12"/>
  <c r="BQ25" i="12" s="1"/>
  <c r="BN25" i="12"/>
  <c r="AM25" i="12"/>
  <c r="AH25" i="12"/>
  <c r="AC25" i="12"/>
  <c r="R25" i="12"/>
  <c r="O25" i="12"/>
  <c r="L25" i="12"/>
  <c r="M25" i="12" s="1"/>
  <c r="J25" i="12"/>
  <c r="EE24" i="12"/>
  <c r="EC24" i="12"/>
  <c r="DI24" i="12"/>
  <c r="DG24" i="12"/>
  <c r="BP24" i="12"/>
  <c r="BQ24" i="12" s="1"/>
  <c r="BN24" i="12"/>
  <c r="AM24" i="12"/>
  <c r="AH24" i="12"/>
  <c r="AC24" i="12"/>
  <c r="X24" i="12"/>
  <c r="R24" i="12"/>
  <c r="O24" i="12"/>
  <c r="L24" i="12"/>
  <c r="M24" i="12" s="1"/>
  <c r="J24" i="12"/>
  <c r="EE23" i="12"/>
  <c r="EC23" i="12"/>
  <c r="DI23" i="12"/>
  <c r="DG23" i="12"/>
  <c r="E23" i="12" s="1"/>
  <c r="BP23" i="12"/>
  <c r="BQ23" i="12" s="1"/>
  <c r="BN23" i="12"/>
  <c r="AM23" i="12"/>
  <c r="AH23" i="12"/>
  <c r="AC23" i="12"/>
  <c r="R23" i="12"/>
  <c r="O23" i="12"/>
  <c r="L23" i="12"/>
  <c r="M23" i="12" s="1"/>
  <c r="J23" i="12"/>
  <c r="EE22" i="12"/>
  <c r="EC22" i="12"/>
  <c r="DI22" i="12"/>
  <c r="DG22" i="12"/>
  <c r="BP22" i="12"/>
  <c r="BQ22" i="12" s="1"/>
  <c r="BN22" i="12"/>
  <c r="AM22" i="12"/>
  <c r="AH22" i="12"/>
  <c r="AC22" i="12"/>
  <c r="X22" i="12"/>
  <c r="R22" i="12"/>
  <c r="O22" i="12"/>
  <c r="L22" i="12"/>
  <c r="M22" i="12" s="1"/>
  <c r="J22" i="12"/>
  <c r="EE21" i="12"/>
  <c r="EC21" i="12"/>
  <c r="DI21" i="12"/>
  <c r="DG21" i="12"/>
  <c r="BP21" i="12"/>
  <c r="BQ21" i="12" s="1"/>
  <c r="BN21" i="12"/>
  <c r="AH21" i="12"/>
  <c r="AC21" i="12"/>
  <c r="X21" i="12"/>
  <c r="R21" i="12"/>
  <c r="O21" i="12"/>
  <c r="L21" i="12"/>
  <c r="M21" i="12" s="1"/>
  <c r="J21" i="12"/>
  <c r="EE20" i="12"/>
  <c r="EC20" i="12"/>
  <c r="DI20" i="12"/>
  <c r="DG20" i="12"/>
  <c r="E20" i="12" s="1"/>
  <c r="BP20" i="12"/>
  <c r="BQ20" i="12" s="1"/>
  <c r="BN20" i="12"/>
  <c r="AM20" i="12"/>
  <c r="AH20" i="12"/>
  <c r="AC20" i="12"/>
  <c r="R20" i="12"/>
  <c r="O20" i="12"/>
  <c r="L20" i="12"/>
  <c r="M20" i="12" s="1"/>
  <c r="J20" i="12"/>
  <c r="EE19" i="12"/>
  <c r="EC19" i="12"/>
  <c r="DI19" i="12"/>
  <c r="DG19" i="12"/>
  <c r="BP19" i="12"/>
  <c r="BQ19" i="12" s="1"/>
  <c r="BN19" i="12"/>
  <c r="AM19" i="12"/>
  <c r="AH19" i="12"/>
  <c r="AC19" i="12"/>
  <c r="R19" i="12"/>
  <c r="L19" i="12"/>
  <c r="M19" i="12" s="1"/>
  <c r="J19" i="12"/>
  <c r="EE18" i="12"/>
  <c r="EC18" i="12"/>
  <c r="DI18" i="12"/>
  <c r="DG18" i="12"/>
  <c r="BP18" i="12"/>
  <c r="BQ18" i="12" s="1"/>
  <c r="BN18" i="12"/>
  <c r="AH18" i="12"/>
  <c r="AC18" i="12"/>
  <c r="X18" i="12"/>
  <c r="L18" i="12"/>
  <c r="M18" i="12" s="1"/>
  <c r="J18" i="12"/>
  <c r="EE17" i="12"/>
  <c r="EC17" i="12"/>
  <c r="DI17" i="12"/>
  <c r="DG17" i="12"/>
  <c r="E17" i="12" s="1"/>
  <c r="BP17" i="12"/>
  <c r="BQ17" i="12" s="1"/>
  <c r="BN17" i="12"/>
  <c r="AM17" i="12"/>
  <c r="AH17" i="12"/>
  <c r="AC17" i="12"/>
  <c r="X17" i="12"/>
  <c r="R17" i="12"/>
  <c r="O17" i="12"/>
  <c r="L17" i="12"/>
  <c r="M17" i="12" s="1"/>
  <c r="J17" i="12"/>
  <c r="EE16" i="12"/>
  <c r="G16" i="12" s="1"/>
  <c r="H16" i="12" s="1"/>
  <c r="EC16" i="12"/>
  <c r="DG16" i="12"/>
  <c r="BN16" i="12"/>
  <c r="AM16" i="12"/>
  <c r="AH16" i="12"/>
  <c r="AC16" i="12"/>
  <c r="R16" i="12"/>
  <c r="O16" i="12"/>
  <c r="M16" i="12"/>
  <c r="J16" i="12"/>
  <c r="EE15" i="12"/>
  <c r="EC15" i="12"/>
  <c r="DI15" i="12"/>
  <c r="DG15" i="12"/>
  <c r="BP15" i="12"/>
  <c r="BQ15" i="12" s="1"/>
  <c r="BN15" i="12"/>
  <c r="AR15" i="12"/>
  <c r="AM15" i="12"/>
  <c r="AH15" i="12"/>
  <c r="AC15" i="12"/>
  <c r="X15" i="12"/>
  <c r="R15" i="12"/>
  <c r="O15" i="12"/>
  <c r="L15" i="12"/>
  <c r="M15" i="12" s="1"/>
  <c r="J15" i="12"/>
  <c r="EE14" i="12"/>
  <c r="EC14" i="12"/>
  <c r="DI14" i="12"/>
  <c r="DG14" i="12"/>
  <c r="BP14" i="12"/>
  <c r="BQ14" i="12" s="1"/>
  <c r="BN14" i="12"/>
  <c r="AM14" i="12"/>
  <c r="AH14" i="12"/>
  <c r="AC14" i="12"/>
  <c r="X14" i="12"/>
  <c r="R14" i="12"/>
  <c r="O14" i="12"/>
  <c r="L14" i="12"/>
  <c r="M14" i="12" s="1"/>
  <c r="J14" i="12"/>
  <c r="EE13" i="12"/>
  <c r="EC13" i="12"/>
  <c r="DI13" i="12"/>
  <c r="DG13" i="12"/>
  <c r="BP13" i="12"/>
  <c r="BQ13" i="12" s="1"/>
  <c r="BN13" i="12"/>
  <c r="AM13" i="12"/>
  <c r="AH13" i="12"/>
  <c r="AC13" i="12"/>
  <c r="X13" i="12"/>
  <c r="R13" i="12"/>
  <c r="O13" i="12"/>
  <c r="L13" i="12"/>
  <c r="M13" i="12" s="1"/>
  <c r="J13" i="12"/>
  <c r="EE12" i="12"/>
  <c r="EC12" i="12"/>
  <c r="DI12" i="12"/>
  <c r="DG12" i="12"/>
  <c r="BP12" i="12"/>
  <c r="BQ12" i="12" s="1"/>
  <c r="BN12" i="12"/>
  <c r="AR12" i="12"/>
  <c r="AM12" i="12"/>
  <c r="AH12" i="12"/>
  <c r="AC12" i="12"/>
  <c r="X12" i="12"/>
  <c r="R12" i="12"/>
  <c r="O12" i="12"/>
  <c r="L12" i="12"/>
  <c r="M12" i="12" s="1"/>
  <c r="J12" i="12"/>
  <c r="EE11" i="12"/>
  <c r="EC11" i="12"/>
  <c r="DI11" i="12"/>
  <c r="DG11" i="12"/>
  <c r="BP11" i="12"/>
  <c r="BQ11" i="12" s="1"/>
  <c r="BN11" i="12"/>
  <c r="AR11" i="12"/>
  <c r="AM11" i="12"/>
  <c r="AH11" i="12"/>
  <c r="AC11" i="12"/>
  <c r="X11" i="12"/>
  <c r="R11" i="12"/>
  <c r="O11" i="12"/>
  <c r="L11" i="12"/>
  <c r="M11" i="12" s="1"/>
  <c r="J11" i="12"/>
  <c r="EE10" i="12"/>
  <c r="EC10" i="12"/>
  <c r="DI10" i="12"/>
  <c r="DG10" i="12"/>
  <c r="BP10" i="12"/>
  <c r="BQ10" i="12" s="1"/>
  <c r="BN10" i="12"/>
  <c r="AR10" i="12"/>
  <c r="AM10" i="12"/>
  <c r="AH10" i="12"/>
  <c r="AC10" i="12"/>
  <c r="X10" i="12"/>
  <c r="R10" i="12"/>
  <c r="O10" i="12"/>
  <c r="L10" i="12"/>
  <c r="M10" i="12" s="1"/>
  <c r="J10" i="12"/>
  <c r="E14" i="12" l="1"/>
  <c r="E18" i="12"/>
  <c r="E21" i="12"/>
  <c r="E25" i="12"/>
  <c r="E19" i="12"/>
  <c r="E22" i="12"/>
  <c r="E13" i="12"/>
  <c r="E16" i="12"/>
  <c r="I16" i="12" s="1"/>
  <c r="E12" i="12"/>
  <c r="S18" i="12"/>
  <c r="R18" i="12"/>
  <c r="BN34" i="12"/>
  <c r="G14" i="12"/>
  <c r="G15" i="12"/>
  <c r="H15" i="12" s="1"/>
  <c r="G12" i="12"/>
  <c r="G13" i="12"/>
  <c r="H13" i="12" s="1"/>
  <c r="G17" i="12"/>
  <c r="H17" i="12" s="1"/>
  <c r="BP34" i="12"/>
  <c r="G32" i="12"/>
  <c r="H32" i="12" s="1"/>
  <c r="G31" i="12"/>
  <c r="G33" i="12"/>
  <c r="E11" i="12"/>
  <c r="EC34" i="12"/>
  <c r="G11" i="12"/>
  <c r="H11" i="12" s="1"/>
  <c r="G23" i="12"/>
  <c r="E24" i="12"/>
  <c r="G28" i="12"/>
  <c r="H28" i="12" s="1"/>
  <c r="G30" i="12"/>
  <c r="G26" i="12"/>
  <c r="G29" i="12"/>
  <c r="E15" i="12"/>
  <c r="G19" i="12"/>
  <c r="H19" i="12" s="1"/>
  <c r="G22" i="12"/>
  <c r="G25" i="12"/>
  <c r="H25" i="12" s="1"/>
  <c r="G27" i="12"/>
  <c r="H27" i="12" s="1"/>
  <c r="J34" i="12"/>
  <c r="L34" i="12"/>
  <c r="M34" i="12" s="1"/>
  <c r="DG34" i="12"/>
  <c r="DI34" i="12"/>
  <c r="BR18" i="12"/>
  <c r="G18" i="12"/>
  <c r="BR20" i="12"/>
  <c r="G20" i="12"/>
  <c r="G21" i="12"/>
  <c r="BR22" i="12"/>
  <c r="G24" i="12"/>
  <c r="H24" i="12" s="1"/>
  <c r="BR25" i="12"/>
  <c r="BR26" i="12"/>
  <c r="BR27" i="12"/>
  <c r="BR28" i="12"/>
  <c r="BR31" i="12"/>
  <c r="BR32" i="12"/>
  <c r="BR33" i="12"/>
  <c r="AC34" i="12"/>
  <c r="AM34" i="12"/>
  <c r="BR12" i="12"/>
  <c r="BR14" i="12"/>
  <c r="BR23" i="12"/>
  <c r="BR24" i="12"/>
  <c r="BR29" i="12"/>
  <c r="E10" i="12"/>
  <c r="O34" i="12"/>
  <c r="N11" i="12"/>
  <c r="S12" i="12"/>
  <c r="N13" i="12"/>
  <c r="S14" i="12"/>
  <c r="N18" i="12"/>
  <c r="S20" i="12"/>
  <c r="N21" i="12"/>
  <c r="N23" i="12"/>
  <c r="N24" i="12"/>
  <c r="I25" i="12"/>
  <c r="S25" i="12"/>
  <c r="S26" i="12"/>
  <c r="I27" i="12"/>
  <c r="S27" i="12"/>
  <c r="S28" i="12"/>
  <c r="S29" i="12"/>
  <c r="S30" i="12"/>
  <c r="S31" i="12"/>
  <c r="S32" i="12"/>
  <c r="S33" i="12"/>
  <c r="N15" i="12"/>
  <c r="S16" i="12"/>
  <c r="N17" i="12"/>
  <c r="N22" i="12"/>
  <c r="S23" i="12"/>
  <c r="S24" i="12"/>
  <c r="N25" i="12"/>
  <c r="N27" i="12"/>
  <c r="N29" i="12"/>
  <c r="N31" i="12"/>
  <c r="N33" i="12"/>
  <c r="N19" i="12"/>
  <c r="G10" i="12"/>
  <c r="H10" i="12" s="1"/>
  <c r="Q34" i="12"/>
  <c r="R34" i="12" s="1"/>
  <c r="S22" i="12"/>
  <c r="S10" i="12"/>
  <c r="BR10" i="12"/>
  <c r="I11" i="12"/>
  <c r="S11" i="12"/>
  <c r="BR11" i="12"/>
  <c r="N12" i="12"/>
  <c r="I13" i="12"/>
  <c r="S13" i="12"/>
  <c r="BR13" i="12"/>
  <c r="N14" i="12"/>
  <c r="S15" i="12"/>
  <c r="BR15" i="12"/>
  <c r="N16" i="12"/>
  <c r="I17" i="12"/>
  <c r="S17" i="12"/>
  <c r="BR17" i="12"/>
  <c r="S19" i="12"/>
  <c r="BR19" i="12"/>
  <c r="N20" i="12"/>
  <c r="S21" i="12"/>
  <c r="BR21" i="12"/>
  <c r="N10" i="12"/>
  <c r="EE34" i="12"/>
  <c r="ED34" i="12"/>
  <c r="N26" i="12"/>
  <c r="N28" i="12"/>
  <c r="N30" i="12"/>
  <c r="N32" i="12"/>
  <c r="X34" i="12"/>
  <c r="AH34" i="12"/>
  <c r="AR34" i="12"/>
  <c r="I21" i="12" l="1"/>
  <c r="H21" i="12"/>
  <c r="I22" i="12"/>
  <c r="H22" i="12"/>
  <c r="I26" i="12"/>
  <c r="H26" i="12"/>
  <c r="I23" i="12"/>
  <c r="H23" i="12"/>
  <c r="I33" i="12"/>
  <c r="H33" i="12"/>
  <c r="I12" i="12"/>
  <c r="H12" i="12"/>
  <c r="I14" i="12"/>
  <c r="H14" i="12"/>
  <c r="I20" i="12"/>
  <c r="H20" i="12"/>
  <c r="I18" i="12"/>
  <c r="H18" i="12"/>
  <c r="I29" i="12"/>
  <c r="H29" i="12"/>
  <c r="I30" i="12"/>
  <c r="H30" i="12"/>
  <c r="I31" i="12"/>
  <c r="H31" i="12"/>
  <c r="I15" i="12"/>
  <c r="F34" i="12"/>
  <c r="BR34" i="12"/>
  <c r="BQ34" i="12"/>
  <c r="I10" i="12"/>
  <c r="I24" i="12"/>
  <c r="I32" i="12"/>
  <c r="I28" i="12"/>
  <c r="E34" i="12"/>
  <c r="N34" i="12"/>
  <c r="G34" i="12"/>
  <c r="I19" i="12"/>
  <c r="S34" i="12"/>
  <c r="H34" i="12" l="1"/>
  <c r="I34" i="12"/>
</calcChain>
</file>

<file path=xl/sharedStrings.xml><?xml version="1.0" encoding="utf-8"?>
<sst xmlns="http://schemas.openxmlformats.org/spreadsheetml/2006/main" count="244" uniqueCount="86">
  <si>
    <t>հազար դրամ</t>
  </si>
  <si>
    <t>Հ/Հ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</si>
  <si>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</si>
  <si>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</si>
  <si>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</si>
  <si>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</si>
  <si>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</si>
  <si>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</si>
  <si>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</si>
  <si>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</si>
  <si>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</si>
  <si>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</si>
  <si>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</si>
  <si>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</si>
  <si>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</si>
  <si>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</si>
  <si>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</si>
  <si>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</si>
  <si>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</si>
  <si>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</si>
  <si>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</si>
  <si>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</si>
  <si>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</si>
  <si>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</si>
  <si>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</si>
  <si>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</si>
  <si>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</si>
  <si>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</si>
  <si>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</si>
  <si>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</si>
  <si>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</si>
  <si>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</si>
  <si>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</si>
  <si>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</si>
  <si>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</si>
  <si>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</si>
  <si>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</si>
  <si>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</si>
  <si>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</si>
  <si>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</si>
  <si>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</si>
  <si>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</si>
  <si>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</si>
  <si>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</si>
  <si>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</si>
  <si>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</si>
  <si>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</si>
  <si>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</si>
  <si>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</si>
  <si>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</si>
  <si>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</si>
  <si>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</si>
  <si>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</si>
  <si>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</si>
  <si>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</si>
  <si>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</si>
  <si>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</si>
  <si>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</si>
  <si>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</si>
  <si>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</si>
  <si>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</si>
  <si>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</si>
  <si>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</si>
  <si>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</si>
  <si>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</si>
  <si>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</si>
  <si>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</si>
  <si>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</si>
  <si>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</si>
  <si>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Վ Ա Ր Չ Ա Կ Ա Ն</t>
  </si>
  <si>
    <t xml:space="preserve">ծրագիր տարեկան </t>
  </si>
  <si>
    <t xml:space="preserve"> ծրագիր տարեկան 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</si>
  <si>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</si>
  <si>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</si>
  <si>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</si>
  <si>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</si>
  <si>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</si>
  <si>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</si>
  <si>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</si>
  <si>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</si>
  <si>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ՏԱՎՈւՇԻ ՄԱՐԶԻ ՀԱՄԱՅՆՔՆԵՐԻ ԲՅՈՒՋԵՏԱՅԻՆ ԵԿԱՄՈՒՏՆԵՐԻ ՎԵՐԱԲԵՐՅԱԼ (աճողական) 2020թ.հունվարի 31-ի դրությամբ                                            </t>
  </si>
  <si>
    <t xml:space="preserve">ծրագիր 1-ին եռամսյակ    </t>
  </si>
  <si>
    <t xml:space="preserve">փաստ.                (1 ամիս)                                                                          </t>
  </si>
  <si>
    <t>կատ. %-ը 1-ին եռամսյակի նկատմամբ</t>
  </si>
  <si>
    <t>տող 1000                                                                                      ԸՆԴԱՄԵՆԸ  ԵԿԱՄՈՒՏՆԵՐ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</si>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</sst>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11"/>
      <color theme="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15">
    <xf numFmtId="0" fontId="0" fillId="0" borderId="0" xfId="0"/>
    <xf numFmtId="0" fontId="4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165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>
      <alignment horizontal="center" vertical="center"/>
    </xf>
    <xf numFmtId="164" fontId="6" fillId="5" borderId="0" xfId="0" applyNumberFormat="1" applyFont="1" applyFill="1" applyAlignment="1" applyProtection="1">
      <alignment horizontal="center" vertical="center" wrapText="1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>
      <alignment horizontal="center" vertical="center"/>
    </xf>
    <xf numFmtId="164" fontId="4" fillId="5" borderId="0" xfId="0" applyNumberFormat="1" applyFont="1" applyFill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6" borderId="2" xfId="2" applyFont="1" applyFill="1" applyBorder="1" applyAlignment="1" applyProtection="1">
      <alignment horizontal="center" vertical="center" wrapText="1"/>
    </xf>
    <xf numFmtId="165" fontId="6" fillId="5" borderId="12" xfId="0" applyNumberFormat="1" applyFont="1" applyFill="1" applyBorder="1" applyAlignment="1" applyProtection="1">
      <alignment horizontal="center" vertical="center" wrapText="1"/>
    </xf>
    <xf numFmtId="164" fontId="6" fillId="5" borderId="0" xfId="0" applyNumberFormat="1" applyFont="1" applyFill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166" fontId="4" fillId="5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4" fontId="5" fillId="7" borderId="2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4" fontId="6" fillId="8" borderId="4" xfId="0" applyNumberFormat="1" applyFont="1" applyFill="1" applyBorder="1" applyAlignment="1" applyProtection="1">
      <alignment horizontal="center" vertical="center" wrapText="1"/>
    </xf>
    <xf numFmtId="4" fontId="6" fillId="8" borderId="5" xfId="0" applyNumberFormat="1" applyFont="1" applyFill="1" applyBorder="1" applyAlignment="1" applyProtection="1">
      <alignment horizontal="center" vertical="center" wrapText="1"/>
    </xf>
    <xf numFmtId="4" fontId="6" fillId="8" borderId="10" xfId="0" applyNumberFormat="1" applyFont="1" applyFill="1" applyBorder="1" applyAlignment="1" applyProtection="1">
      <alignment horizontal="center" vertical="center" wrapText="1"/>
    </xf>
    <xf numFmtId="4" fontId="6" fillId="8" borderId="0" xfId="0" applyNumberFormat="1" applyFont="1" applyFill="1" applyBorder="1" applyAlignment="1" applyProtection="1">
      <alignment horizontal="center" vertical="center" wrapText="1"/>
    </xf>
    <xf numFmtId="4" fontId="6" fillId="8" borderId="11" xfId="0" applyNumberFormat="1" applyFont="1" applyFill="1" applyBorder="1" applyAlignment="1" applyProtection="1">
      <alignment horizontal="center" vertical="center" wrapText="1"/>
    </xf>
    <xf numFmtId="4" fontId="6" fillId="8" borderId="13" xfId="0" applyNumberFormat="1" applyFont="1" applyFill="1" applyBorder="1" applyAlignment="1" applyProtection="1">
      <alignment horizontal="center" vertical="center" wrapText="1"/>
    </xf>
    <xf numFmtId="4" fontId="6" fillId="8" borderId="1" xfId="0" applyNumberFormat="1" applyFont="1" applyFill="1" applyBorder="1" applyAlignment="1" applyProtection="1">
      <alignment horizontal="center" vertical="center" wrapText="1"/>
    </xf>
    <xf numFmtId="4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6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8" xfId="0" applyNumberFormat="1" applyFont="1" applyFill="1" applyBorder="1" applyAlignment="1" applyProtection="1">
      <alignment horizontal="center" vertical="center" wrapText="1"/>
    </xf>
    <xf numFmtId="0" fontId="4" fillId="9" borderId="6" xfId="0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 applyProtection="1">
      <alignment horizontal="center" vertical="center" wrapText="1"/>
    </xf>
    <xf numFmtId="0" fontId="4" fillId="9" borderId="8" xfId="0" applyFont="1" applyFill="1" applyBorder="1" applyAlignment="1" applyProtection="1">
      <alignment horizontal="center" vertical="center" wrapText="1"/>
    </xf>
    <xf numFmtId="4" fontId="4" fillId="8" borderId="3" xfId="0" applyNumberFormat="1" applyFont="1" applyFill="1" applyBorder="1" applyAlignment="1" applyProtection="1">
      <alignment horizontal="center" vertical="center" wrapText="1"/>
    </xf>
    <xf numFmtId="4" fontId="4" fillId="8" borderId="4" xfId="0" applyNumberFormat="1" applyFont="1" applyFill="1" applyBorder="1" applyAlignment="1" applyProtection="1">
      <alignment horizontal="center" vertical="center" wrapText="1"/>
    </xf>
    <xf numFmtId="4" fontId="4" fillId="8" borderId="5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8" borderId="0" xfId="0" applyNumberFormat="1" applyFont="1" applyFill="1" applyBorder="1" applyAlignment="1" applyProtection="1">
      <alignment horizontal="center" vertical="center" wrapText="1"/>
    </xf>
    <xf numFmtId="4" fontId="4" fillId="8" borderId="11" xfId="0" applyNumberFormat="1" applyFont="1" applyFill="1" applyBorder="1" applyAlignment="1" applyProtection="1">
      <alignment horizontal="center" vertical="center" wrapText="1"/>
    </xf>
    <xf numFmtId="4" fontId="4" fillId="8" borderId="13" xfId="0" applyNumberFormat="1" applyFont="1" applyFill="1" applyBorder="1" applyAlignment="1" applyProtection="1">
      <alignment horizontal="center" vertical="center" wrapText="1"/>
    </xf>
    <xf numFmtId="4" fontId="4" fillId="8" borderId="1" xfId="0" applyNumberFormat="1" applyFont="1" applyFill="1" applyBorder="1" applyAlignment="1" applyProtection="1">
      <alignment horizontal="center" vertical="center" wrapText="1"/>
    </xf>
    <xf numFmtId="4" fontId="4" fillId="8" borderId="14" xfId="0" applyNumberFormat="1" applyFont="1" applyFill="1" applyBorder="1" applyAlignment="1" applyProtection="1">
      <alignment horizontal="center" vertical="center" wrapText="1"/>
    </xf>
    <xf numFmtId="0" fontId="4" fillId="8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P5" sqref="DP5:DR6"/>
    </sheetView>
  </sheetViews>
  <sheetFormatPr defaultColWidth="10.5703125" defaultRowHeight="13.5" x14ac:dyDescent="0.25"/>
  <cols>
    <col min="1" max="1" width="4.7109375" style="1" customWidth="1"/>
    <col min="2" max="2" width="16.140625" style="1" customWidth="1"/>
    <col min="3" max="3" width="13.5703125" style="1" customWidth="1"/>
    <col min="4" max="4" width="13.28515625" style="1" customWidth="1"/>
    <col min="5" max="5" width="15.28515625" style="1" customWidth="1"/>
    <col min="6" max="6" width="14.7109375" style="1" customWidth="1"/>
    <col min="7" max="7" width="13.42578125" style="1" customWidth="1"/>
    <col min="8" max="8" width="11.85546875" style="1" customWidth="1"/>
    <col min="9" max="9" width="10.7109375" style="1" bestFit="1" customWidth="1"/>
    <col min="10" max="10" width="15.140625" style="1" customWidth="1"/>
    <col min="11" max="11" width="14.140625" style="1" customWidth="1"/>
    <col min="12" max="12" width="12.85546875" style="1" customWidth="1"/>
    <col min="13" max="13" width="11.42578125" style="1" customWidth="1"/>
    <col min="14" max="14" width="10.7109375" style="1" bestFit="1" customWidth="1"/>
    <col min="15" max="16" width="13.5703125" style="1" customWidth="1"/>
    <col min="17" max="17" width="13" style="1" customWidth="1"/>
    <col min="18" max="19" width="10.7109375" style="1" customWidth="1"/>
    <col min="20" max="20" width="13" style="1" customWidth="1"/>
    <col min="21" max="21" width="12.85546875" style="1" customWidth="1"/>
    <col min="22" max="22" width="12.140625" style="1" customWidth="1"/>
    <col min="23" max="23" width="10.7109375" style="1" customWidth="1"/>
    <col min="24" max="24" width="10.7109375" style="1" bestFit="1" customWidth="1"/>
    <col min="25" max="25" width="13.5703125" style="1" customWidth="1"/>
    <col min="26" max="26" width="13.140625" style="1" customWidth="1"/>
    <col min="27" max="27" width="12.42578125" style="1" customWidth="1"/>
    <col min="28" max="28" width="10.7109375" style="1" customWidth="1"/>
    <col min="29" max="29" width="10.7109375" style="1" bestFit="1" customWidth="1"/>
    <col min="30" max="30" width="13.140625" style="1" customWidth="1"/>
    <col min="31" max="31" width="12.5703125" style="1" customWidth="1"/>
    <col min="32" max="32" width="11.5703125" style="1" customWidth="1"/>
    <col min="33" max="33" width="10.7109375" style="1" customWidth="1"/>
    <col min="34" max="34" width="10.7109375" style="1" bestFit="1" customWidth="1"/>
    <col min="35" max="35" width="12.85546875" style="1" customWidth="1"/>
    <col min="36" max="36" width="12" style="1" customWidth="1"/>
    <col min="37" max="38" width="11.7109375" style="1" customWidth="1"/>
    <col min="39" max="39" width="11.5703125" style="1" customWidth="1"/>
    <col min="40" max="40" width="12.5703125" style="1" customWidth="1"/>
    <col min="41" max="41" width="11" style="1" customWidth="1"/>
    <col min="42" max="42" width="12" style="1" customWidth="1"/>
    <col min="43" max="43" width="10.7109375" style="1" customWidth="1"/>
    <col min="44" max="44" width="10.7109375" style="1" bestFit="1" customWidth="1"/>
    <col min="45" max="45" width="10.7109375" style="1" customWidth="1"/>
    <col min="46" max="47" width="8.140625" style="1" customWidth="1"/>
    <col min="48" max="48" width="10.7109375" style="1" customWidth="1"/>
    <col min="49" max="49" width="8.5703125" style="1" customWidth="1"/>
    <col min="50" max="50" width="7.85546875" style="1" customWidth="1"/>
    <col min="51" max="51" width="15.7109375" style="1" customWidth="1"/>
    <col min="52" max="52" width="13.85546875" style="1" customWidth="1"/>
    <col min="53" max="53" width="13.5703125" style="1" customWidth="1"/>
    <col min="54" max="54" width="10.7109375" style="1" customWidth="1"/>
    <col min="55" max="55" width="8.28515625" style="1" customWidth="1"/>
    <col min="56" max="56" width="8.140625" style="1" customWidth="1"/>
    <col min="57" max="57" width="11.28515625" style="1" customWidth="1"/>
    <col min="58" max="58" width="11.5703125" style="1" customWidth="1"/>
    <col min="59" max="59" width="10.7109375" style="1" bestFit="1" customWidth="1"/>
    <col min="60" max="60" width="10.7109375" style="1" customWidth="1"/>
    <col min="61" max="61" width="9" style="1" customWidth="1"/>
    <col min="62" max="62" width="9.140625" style="1" customWidth="1"/>
    <col min="63" max="63" width="10.5703125" style="1" customWidth="1"/>
    <col min="64" max="64" width="8.28515625" style="1" customWidth="1"/>
    <col min="65" max="65" width="8.140625" style="1" customWidth="1"/>
    <col min="66" max="66" width="11.7109375" style="1" customWidth="1"/>
    <col min="67" max="67" width="11.85546875" style="1" customWidth="1"/>
    <col min="68" max="69" width="10.7109375" style="1" customWidth="1"/>
    <col min="70" max="70" width="10.7109375" style="1" bestFit="1" customWidth="1"/>
    <col min="71" max="71" width="12" style="1" customWidth="1"/>
    <col min="72" max="72" width="11.5703125" style="1" customWidth="1"/>
    <col min="73" max="73" width="11.28515625" style="1" customWidth="1"/>
    <col min="74" max="74" width="11.5703125" style="1" customWidth="1"/>
    <col min="75" max="75" width="10.7109375" style="1" customWidth="1"/>
    <col min="76" max="76" width="10.7109375" style="1" bestFit="1" customWidth="1"/>
    <col min="77" max="77" width="11.85546875" style="1" customWidth="1"/>
    <col min="78" max="78" width="10.7109375" style="1" customWidth="1"/>
    <col min="79" max="79" width="10.85546875" style="1" customWidth="1"/>
    <col min="80" max="80" width="11.5703125" style="1" customWidth="1"/>
    <col min="81" max="81" width="10.5703125" style="1" customWidth="1"/>
    <col min="82" max="82" width="10.7109375" style="1" bestFit="1" customWidth="1"/>
    <col min="83" max="83" width="10.7109375" style="1" customWidth="1"/>
    <col min="84" max="84" width="9.5703125" style="1" customWidth="1"/>
    <col min="85" max="85" width="8.85546875" style="1" customWidth="1"/>
    <col min="86" max="86" width="11.7109375" style="1" customWidth="1"/>
    <col min="87" max="87" width="11.42578125" style="1" customWidth="1"/>
    <col min="88" max="88" width="10.7109375" style="1" bestFit="1" customWidth="1"/>
    <col min="89" max="91" width="10.7109375" style="1" customWidth="1"/>
    <col min="92" max="92" width="12.5703125" style="1" customWidth="1"/>
    <col min="93" max="94" width="12" style="1" customWidth="1"/>
    <col min="95" max="95" width="12.42578125" style="1" customWidth="1"/>
    <col min="96" max="96" width="11.85546875" style="1" customWidth="1"/>
    <col min="97" max="97" width="11.5703125" style="1" customWidth="1"/>
    <col min="98" max="99" width="10.7109375" style="1" customWidth="1"/>
    <col min="100" max="100" width="10.7109375" style="1" bestFit="1" customWidth="1"/>
    <col min="101" max="102" width="10.7109375" style="1" customWidth="1"/>
    <col min="103" max="103" width="10.7109375" style="1" bestFit="1" customWidth="1"/>
    <col min="104" max="104" width="11.5703125" style="1" customWidth="1"/>
    <col min="105" max="105" width="10.7109375" style="1" customWidth="1"/>
    <col min="106" max="106" width="10.7109375" style="1" bestFit="1" customWidth="1"/>
    <col min="107" max="107" width="11.7109375" style="1" customWidth="1"/>
    <col min="108" max="108" width="11" style="1" customWidth="1"/>
    <col min="109" max="109" width="11.42578125" style="1" customWidth="1"/>
    <col min="110" max="110" width="8.42578125" style="1" customWidth="1"/>
    <col min="111" max="111" width="14.7109375" style="1" customWidth="1"/>
    <col min="112" max="112" width="13.85546875" style="1" customWidth="1"/>
    <col min="113" max="113" width="12.140625" style="1" customWidth="1"/>
    <col min="114" max="114" width="10.7109375" style="1" customWidth="1"/>
    <col min="115" max="116" width="8.140625" style="1" customWidth="1"/>
    <col min="117" max="117" width="10.7109375" style="1" customWidth="1"/>
    <col min="118" max="118" width="10.85546875" style="1" customWidth="1"/>
    <col min="119" max="119" width="10.7109375" style="1" bestFit="1" customWidth="1"/>
    <col min="120" max="120" width="10.7109375" style="1" customWidth="1"/>
    <col min="121" max="121" width="8" style="1" customWidth="1"/>
    <col min="122" max="122" width="7.42578125" style="1" customWidth="1"/>
    <col min="123" max="123" width="10.7109375" style="1" customWidth="1"/>
    <col min="124" max="124" width="10.5703125" style="1" customWidth="1"/>
    <col min="125" max="125" width="10.7109375" style="1" bestFit="1" customWidth="1"/>
    <col min="126" max="126" width="9.140625" style="1" customWidth="1"/>
    <col min="127" max="127" width="8.42578125" style="1" customWidth="1"/>
    <col min="128" max="128" width="8.140625" style="1" customWidth="1"/>
    <col min="129" max="129" width="8.28515625" style="1" customWidth="1"/>
    <col min="130" max="130" width="7.140625" style="1" customWidth="1"/>
    <col min="131" max="131" width="8.140625" style="1" customWidth="1"/>
    <col min="132" max="132" width="7.85546875" style="1" customWidth="1"/>
    <col min="133" max="133" width="10.7109375" style="1" customWidth="1"/>
    <col min="134" max="134" width="10.5703125" style="1" customWidth="1"/>
    <col min="135" max="135" width="10.7109375" style="1" bestFit="1" customWidth="1"/>
    <col min="136" max="16384" width="10.5703125" style="1"/>
  </cols>
  <sheetData>
    <row r="1" spans="1:135" ht="16.5" customHeight="1" x14ac:dyDescent="0.25">
      <c r="C1" s="75" t="s">
        <v>36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5" s="5" customFormat="1" ht="13.5" customHeight="1" x14ac:dyDescent="0.25">
      <c r="C2" s="76" t="s">
        <v>80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T2" s="6"/>
      <c r="U2" s="6"/>
      <c r="V2" s="6"/>
      <c r="W2" s="7"/>
      <c r="X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4.25" customHeight="1" x14ac:dyDescent="0.25">
      <c r="C3" s="8"/>
      <c r="D3" s="8"/>
      <c r="E3" s="8"/>
      <c r="F3" s="8"/>
      <c r="G3" s="8"/>
      <c r="H3" s="8"/>
      <c r="I3" s="8"/>
      <c r="J3" s="8"/>
      <c r="K3" s="8"/>
      <c r="M3" s="9"/>
      <c r="N3" s="9"/>
      <c r="O3" s="9"/>
      <c r="P3" s="8"/>
      <c r="Q3" s="77" t="s">
        <v>0</v>
      </c>
      <c r="R3" s="77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0" customFormat="1" ht="13.5" customHeight="1" x14ac:dyDescent="0.25">
      <c r="A4" s="59" t="s">
        <v>1</v>
      </c>
      <c r="B4" s="59" t="s">
        <v>37</v>
      </c>
      <c r="C4" s="62" t="s">
        <v>2</v>
      </c>
      <c r="D4" s="62" t="s">
        <v>3</v>
      </c>
      <c r="E4" s="82" t="s">
        <v>84</v>
      </c>
      <c r="F4" s="83"/>
      <c r="G4" s="83"/>
      <c r="H4" s="83"/>
      <c r="I4" s="84"/>
      <c r="J4" s="82" t="s">
        <v>85</v>
      </c>
      <c r="K4" s="83"/>
      <c r="L4" s="83"/>
      <c r="M4" s="83"/>
      <c r="N4" s="84"/>
      <c r="O4" s="65" t="s">
        <v>69</v>
      </c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7"/>
      <c r="DF4" s="27" t="s">
        <v>38</v>
      </c>
      <c r="DG4" s="97" t="s">
        <v>39</v>
      </c>
      <c r="DH4" s="98"/>
      <c r="DI4" s="99"/>
      <c r="DJ4" s="46" t="s">
        <v>4</v>
      </c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27" t="s">
        <v>40</v>
      </c>
      <c r="EC4" s="106" t="s">
        <v>41</v>
      </c>
      <c r="ED4" s="107"/>
      <c r="EE4" s="108"/>
    </row>
    <row r="5" spans="1:135" s="10" customFormat="1" ht="27" customHeight="1" x14ac:dyDescent="0.25">
      <c r="A5" s="60"/>
      <c r="B5" s="60"/>
      <c r="C5" s="63"/>
      <c r="D5" s="63"/>
      <c r="E5" s="85"/>
      <c r="F5" s="86"/>
      <c r="G5" s="86"/>
      <c r="H5" s="86"/>
      <c r="I5" s="87"/>
      <c r="J5" s="85"/>
      <c r="K5" s="86"/>
      <c r="L5" s="86"/>
      <c r="M5" s="86"/>
      <c r="N5" s="87"/>
      <c r="O5" s="71" t="s">
        <v>5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3"/>
      <c r="AV5" s="74" t="s">
        <v>6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49" t="s">
        <v>7</v>
      </c>
      <c r="BL5" s="50"/>
      <c r="BM5" s="50"/>
      <c r="BN5" s="34" t="s">
        <v>42</v>
      </c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5"/>
      <c r="CE5" s="40" t="s">
        <v>8</v>
      </c>
      <c r="CF5" s="41"/>
      <c r="CG5" s="41"/>
      <c r="CH5" s="41"/>
      <c r="CI5" s="41"/>
      <c r="CJ5" s="41"/>
      <c r="CK5" s="41"/>
      <c r="CL5" s="41"/>
      <c r="CM5" s="78"/>
      <c r="CN5" s="34" t="s">
        <v>9</v>
      </c>
      <c r="CO5" s="36"/>
      <c r="CP5" s="36"/>
      <c r="CQ5" s="36"/>
      <c r="CR5" s="36"/>
      <c r="CS5" s="36"/>
      <c r="CT5" s="36"/>
      <c r="CU5" s="36"/>
      <c r="CV5" s="36"/>
      <c r="CW5" s="74" t="s">
        <v>43</v>
      </c>
      <c r="CX5" s="74"/>
      <c r="CY5" s="74"/>
      <c r="CZ5" s="49" t="s">
        <v>44</v>
      </c>
      <c r="DA5" s="50"/>
      <c r="DB5" s="51"/>
      <c r="DC5" s="49" t="s">
        <v>45</v>
      </c>
      <c r="DD5" s="50"/>
      <c r="DE5" s="51"/>
      <c r="DF5" s="28"/>
      <c r="DG5" s="100"/>
      <c r="DH5" s="101"/>
      <c r="DI5" s="102"/>
      <c r="DJ5" s="47"/>
      <c r="DK5" s="47"/>
      <c r="DL5" s="48"/>
      <c r="DM5" s="48"/>
      <c r="DN5" s="48"/>
      <c r="DO5" s="48"/>
      <c r="DP5" s="49" t="s">
        <v>46</v>
      </c>
      <c r="DQ5" s="50"/>
      <c r="DR5" s="51"/>
      <c r="DS5" s="55"/>
      <c r="DT5" s="56"/>
      <c r="DU5" s="56"/>
      <c r="DV5" s="56"/>
      <c r="DW5" s="56"/>
      <c r="DX5" s="56"/>
      <c r="DY5" s="56"/>
      <c r="DZ5" s="56"/>
      <c r="EA5" s="56"/>
      <c r="EB5" s="28"/>
      <c r="EC5" s="109"/>
      <c r="ED5" s="110"/>
      <c r="EE5" s="111"/>
    </row>
    <row r="6" spans="1:135" s="10" customFormat="1" ht="122.25" customHeight="1" x14ac:dyDescent="0.25">
      <c r="A6" s="60"/>
      <c r="B6" s="60"/>
      <c r="C6" s="63"/>
      <c r="D6" s="63"/>
      <c r="E6" s="88"/>
      <c r="F6" s="89"/>
      <c r="G6" s="89"/>
      <c r="H6" s="89"/>
      <c r="I6" s="90"/>
      <c r="J6" s="88"/>
      <c r="K6" s="89"/>
      <c r="L6" s="89"/>
      <c r="M6" s="89"/>
      <c r="N6" s="90"/>
      <c r="O6" s="91" t="s">
        <v>10</v>
      </c>
      <c r="P6" s="92"/>
      <c r="Q6" s="92"/>
      <c r="R6" s="92"/>
      <c r="S6" s="93"/>
      <c r="T6" s="68" t="s">
        <v>47</v>
      </c>
      <c r="U6" s="69"/>
      <c r="V6" s="69"/>
      <c r="W6" s="69"/>
      <c r="X6" s="70"/>
      <c r="Y6" s="68" t="s">
        <v>48</v>
      </c>
      <c r="Z6" s="69"/>
      <c r="AA6" s="69"/>
      <c r="AB6" s="69"/>
      <c r="AC6" s="70"/>
      <c r="AD6" s="68" t="s">
        <v>49</v>
      </c>
      <c r="AE6" s="69"/>
      <c r="AF6" s="69"/>
      <c r="AG6" s="69"/>
      <c r="AH6" s="70"/>
      <c r="AI6" s="68" t="s">
        <v>50</v>
      </c>
      <c r="AJ6" s="69"/>
      <c r="AK6" s="69"/>
      <c r="AL6" s="69"/>
      <c r="AM6" s="70"/>
      <c r="AN6" s="68" t="s">
        <v>51</v>
      </c>
      <c r="AO6" s="69"/>
      <c r="AP6" s="69"/>
      <c r="AQ6" s="69"/>
      <c r="AR6" s="70"/>
      <c r="AS6" s="43" t="s">
        <v>52</v>
      </c>
      <c r="AT6" s="43"/>
      <c r="AU6" s="43"/>
      <c r="AV6" s="44" t="s">
        <v>53</v>
      </c>
      <c r="AW6" s="45"/>
      <c r="AX6" s="45"/>
      <c r="AY6" s="44" t="s">
        <v>54</v>
      </c>
      <c r="AZ6" s="45"/>
      <c r="BA6" s="79"/>
      <c r="BB6" s="37" t="s">
        <v>55</v>
      </c>
      <c r="BC6" s="38"/>
      <c r="BD6" s="39"/>
      <c r="BE6" s="37" t="s">
        <v>56</v>
      </c>
      <c r="BF6" s="38"/>
      <c r="BG6" s="38"/>
      <c r="BH6" s="57" t="s">
        <v>57</v>
      </c>
      <c r="BI6" s="58"/>
      <c r="BJ6" s="58"/>
      <c r="BK6" s="52"/>
      <c r="BL6" s="53"/>
      <c r="BM6" s="53"/>
      <c r="BN6" s="94" t="s">
        <v>58</v>
      </c>
      <c r="BO6" s="95"/>
      <c r="BP6" s="95"/>
      <c r="BQ6" s="95"/>
      <c r="BR6" s="96"/>
      <c r="BS6" s="42" t="s">
        <v>59</v>
      </c>
      <c r="BT6" s="42"/>
      <c r="BU6" s="42"/>
      <c r="BV6" s="42" t="s">
        <v>60</v>
      </c>
      <c r="BW6" s="42"/>
      <c r="BX6" s="42"/>
      <c r="BY6" s="42" t="s">
        <v>61</v>
      </c>
      <c r="BZ6" s="42"/>
      <c r="CA6" s="42"/>
      <c r="CB6" s="42" t="s">
        <v>62</v>
      </c>
      <c r="CC6" s="42"/>
      <c r="CD6" s="42"/>
      <c r="CE6" s="42" t="s">
        <v>72</v>
      </c>
      <c r="CF6" s="42"/>
      <c r="CG6" s="42"/>
      <c r="CH6" s="40" t="s">
        <v>73</v>
      </c>
      <c r="CI6" s="41"/>
      <c r="CJ6" s="41"/>
      <c r="CK6" s="42" t="s">
        <v>63</v>
      </c>
      <c r="CL6" s="42"/>
      <c r="CM6" s="42"/>
      <c r="CN6" s="80" t="s">
        <v>64</v>
      </c>
      <c r="CO6" s="81"/>
      <c r="CP6" s="41"/>
      <c r="CQ6" s="42" t="s">
        <v>65</v>
      </c>
      <c r="CR6" s="42"/>
      <c r="CS6" s="42"/>
      <c r="CT6" s="40" t="s">
        <v>74</v>
      </c>
      <c r="CU6" s="41"/>
      <c r="CV6" s="41"/>
      <c r="CW6" s="74"/>
      <c r="CX6" s="74"/>
      <c r="CY6" s="74"/>
      <c r="CZ6" s="52"/>
      <c r="DA6" s="53"/>
      <c r="DB6" s="54"/>
      <c r="DC6" s="52"/>
      <c r="DD6" s="53"/>
      <c r="DE6" s="54"/>
      <c r="DF6" s="28"/>
      <c r="DG6" s="103"/>
      <c r="DH6" s="104"/>
      <c r="DI6" s="105"/>
      <c r="DJ6" s="49" t="s">
        <v>75</v>
      </c>
      <c r="DK6" s="50"/>
      <c r="DL6" s="51"/>
      <c r="DM6" s="49" t="s">
        <v>76</v>
      </c>
      <c r="DN6" s="50"/>
      <c r="DO6" s="51"/>
      <c r="DP6" s="52"/>
      <c r="DQ6" s="53"/>
      <c r="DR6" s="54"/>
      <c r="DS6" s="49" t="s">
        <v>77</v>
      </c>
      <c r="DT6" s="50"/>
      <c r="DU6" s="51"/>
      <c r="DV6" s="49" t="s">
        <v>78</v>
      </c>
      <c r="DW6" s="50"/>
      <c r="DX6" s="51"/>
      <c r="DY6" s="57" t="s">
        <v>79</v>
      </c>
      <c r="DZ6" s="58"/>
      <c r="EA6" s="58"/>
      <c r="EB6" s="28"/>
      <c r="EC6" s="112"/>
      <c r="ED6" s="113"/>
      <c r="EE6" s="114"/>
    </row>
    <row r="7" spans="1:135" s="11" customFormat="1" ht="24.75" customHeight="1" x14ac:dyDescent="0.25">
      <c r="A7" s="60"/>
      <c r="B7" s="60"/>
      <c r="C7" s="63"/>
      <c r="D7" s="63"/>
      <c r="E7" s="32" t="s">
        <v>70</v>
      </c>
      <c r="F7" s="37" t="s">
        <v>67</v>
      </c>
      <c r="G7" s="38"/>
      <c r="H7" s="38"/>
      <c r="I7" s="39"/>
      <c r="J7" s="32" t="s">
        <v>70</v>
      </c>
      <c r="K7" s="37" t="s">
        <v>67</v>
      </c>
      <c r="L7" s="38"/>
      <c r="M7" s="38"/>
      <c r="N7" s="39"/>
      <c r="O7" s="32" t="s">
        <v>71</v>
      </c>
      <c r="P7" s="37" t="s">
        <v>67</v>
      </c>
      <c r="Q7" s="38"/>
      <c r="R7" s="38"/>
      <c r="S7" s="39"/>
      <c r="T7" s="32" t="s">
        <v>70</v>
      </c>
      <c r="U7" s="37" t="s">
        <v>67</v>
      </c>
      <c r="V7" s="38"/>
      <c r="W7" s="38"/>
      <c r="X7" s="39"/>
      <c r="Y7" s="32" t="s">
        <v>70</v>
      </c>
      <c r="Z7" s="37" t="s">
        <v>67</v>
      </c>
      <c r="AA7" s="38"/>
      <c r="AB7" s="38"/>
      <c r="AC7" s="39"/>
      <c r="AD7" s="32" t="s">
        <v>70</v>
      </c>
      <c r="AE7" s="37" t="s">
        <v>67</v>
      </c>
      <c r="AF7" s="38"/>
      <c r="AG7" s="38"/>
      <c r="AH7" s="39"/>
      <c r="AI7" s="32" t="s">
        <v>70</v>
      </c>
      <c r="AJ7" s="37" t="s">
        <v>67</v>
      </c>
      <c r="AK7" s="38"/>
      <c r="AL7" s="38"/>
      <c r="AM7" s="39"/>
      <c r="AN7" s="32" t="s">
        <v>71</v>
      </c>
      <c r="AO7" s="37" t="s">
        <v>67</v>
      </c>
      <c r="AP7" s="38"/>
      <c r="AQ7" s="38"/>
      <c r="AR7" s="39"/>
      <c r="AS7" s="32" t="s">
        <v>66</v>
      </c>
      <c r="AT7" s="34" t="s">
        <v>67</v>
      </c>
      <c r="AU7" s="35"/>
      <c r="AV7" s="32" t="s">
        <v>66</v>
      </c>
      <c r="AW7" s="34" t="s">
        <v>67</v>
      </c>
      <c r="AX7" s="35"/>
      <c r="AY7" s="32" t="s">
        <v>66</v>
      </c>
      <c r="AZ7" s="34" t="s">
        <v>67</v>
      </c>
      <c r="BA7" s="35"/>
      <c r="BB7" s="32" t="s">
        <v>66</v>
      </c>
      <c r="BC7" s="34" t="s">
        <v>67</v>
      </c>
      <c r="BD7" s="35"/>
      <c r="BE7" s="32" t="s">
        <v>66</v>
      </c>
      <c r="BF7" s="34" t="s">
        <v>67</v>
      </c>
      <c r="BG7" s="35"/>
      <c r="BH7" s="32" t="s">
        <v>66</v>
      </c>
      <c r="BI7" s="34" t="s">
        <v>67</v>
      </c>
      <c r="BJ7" s="35"/>
      <c r="BK7" s="32" t="s">
        <v>66</v>
      </c>
      <c r="BL7" s="34" t="s">
        <v>67</v>
      </c>
      <c r="BM7" s="35"/>
      <c r="BN7" s="32" t="s">
        <v>70</v>
      </c>
      <c r="BO7" s="34" t="s">
        <v>67</v>
      </c>
      <c r="BP7" s="36"/>
      <c r="BQ7" s="36"/>
      <c r="BR7" s="35"/>
      <c r="BS7" s="32" t="s">
        <v>66</v>
      </c>
      <c r="BT7" s="34" t="s">
        <v>67</v>
      </c>
      <c r="BU7" s="35"/>
      <c r="BV7" s="32" t="s">
        <v>66</v>
      </c>
      <c r="BW7" s="34" t="s">
        <v>67</v>
      </c>
      <c r="BX7" s="35"/>
      <c r="BY7" s="32" t="s">
        <v>66</v>
      </c>
      <c r="BZ7" s="34" t="s">
        <v>67</v>
      </c>
      <c r="CA7" s="35"/>
      <c r="CB7" s="32" t="s">
        <v>66</v>
      </c>
      <c r="CC7" s="34" t="s">
        <v>67</v>
      </c>
      <c r="CD7" s="35"/>
      <c r="CE7" s="32" t="s">
        <v>66</v>
      </c>
      <c r="CF7" s="34" t="s">
        <v>67</v>
      </c>
      <c r="CG7" s="35"/>
      <c r="CH7" s="32" t="s">
        <v>66</v>
      </c>
      <c r="CI7" s="34" t="s">
        <v>67</v>
      </c>
      <c r="CJ7" s="35"/>
      <c r="CK7" s="32" t="s">
        <v>66</v>
      </c>
      <c r="CL7" s="34" t="s">
        <v>67</v>
      </c>
      <c r="CM7" s="35"/>
      <c r="CN7" s="32" t="s">
        <v>66</v>
      </c>
      <c r="CO7" s="34" t="s">
        <v>67</v>
      </c>
      <c r="CP7" s="35"/>
      <c r="CQ7" s="32" t="s">
        <v>66</v>
      </c>
      <c r="CR7" s="34" t="s">
        <v>67</v>
      </c>
      <c r="CS7" s="35"/>
      <c r="CT7" s="32" t="s">
        <v>66</v>
      </c>
      <c r="CU7" s="34" t="s">
        <v>67</v>
      </c>
      <c r="CV7" s="35"/>
      <c r="CW7" s="32" t="s">
        <v>66</v>
      </c>
      <c r="CX7" s="34" t="s">
        <v>67</v>
      </c>
      <c r="CY7" s="35"/>
      <c r="CZ7" s="32" t="s">
        <v>66</v>
      </c>
      <c r="DA7" s="34" t="s">
        <v>67</v>
      </c>
      <c r="DB7" s="35"/>
      <c r="DC7" s="32" t="s">
        <v>66</v>
      </c>
      <c r="DD7" s="34" t="s">
        <v>67</v>
      </c>
      <c r="DE7" s="35"/>
      <c r="DF7" s="28"/>
      <c r="DG7" s="32" t="s">
        <v>66</v>
      </c>
      <c r="DH7" s="34" t="s">
        <v>67</v>
      </c>
      <c r="DI7" s="35"/>
      <c r="DJ7" s="32" t="s">
        <v>66</v>
      </c>
      <c r="DK7" s="34" t="s">
        <v>67</v>
      </c>
      <c r="DL7" s="35"/>
      <c r="DM7" s="32" t="s">
        <v>66</v>
      </c>
      <c r="DN7" s="34" t="s">
        <v>67</v>
      </c>
      <c r="DO7" s="35"/>
      <c r="DP7" s="32" t="s">
        <v>66</v>
      </c>
      <c r="DQ7" s="34" t="s">
        <v>67</v>
      </c>
      <c r="DR7" s="35"/>
      <c r="DS7" s="32" t="s">
        <v>66</v>
      </c>
      <c r="DT7" s="34" t="s">
        <v>67</v>
      </c>
      <c r="DU7" s="35"/>
      <c r="DV7" s="32" t="s">
        <v>66</v>
      </c>
      <c r="DW7" s="34" t="s">
        <v>67</v>
      </c>
      <c r="DX7" s="35"/>
      <c r="DY7" s="32" t="s">
        <v>66</v>
      </c>
      <c r="DZ7" s="34" t="s">
        <v>67</v>
      </c>
      <c r="EA7" s="35"/>
      <c r="EB7" s="28"/>
      <c r="EC7" s="32" t="s">
        <v>66</v>
      </c>
      <c r="ED7" s="34" t="s">
        <v>67</v>
      </c>
      <c r="EE7" s="35"/>
    </row>
    <row r="8" spans="1:135" s="11" customFormat="1" ht="60.75" customHeight="1" x14ac:dyDescent="0.25">
      <c r="A8" s="61"/>
      <c r="B8" s="61"/>
      <c r="C8" s="64"/>
      <c r="D8" s="64"/>
      <c r="E8" s="33"/>
      <c r="F8" s="22" t="s">
        <v>81</v>
      </c>
      <c r="G8" s="22" t="s">
        <v>82</v>
      </c>
      <c r="H8" s="22" t="s">
        <v>83</v>
      </c>
      <c r="I8" s="22" t="s">
        <v>68</v>
      </c>
      <c r="J8" s="33"/>
      <c r="K8" s="22" t="s">
        <v>81</v>
      </c>
      <c r="L8" s="22" t="s">
        <v>82</v>
      </c>
      <c r="M8" s="22" t="s">
        <v>83</v>
      </c>
      <c r="N8" s="22" t="s">
        <v>68</v>
      </c>
      <c r="O8" s="33"/>
      <c r="P8" s="22" t="s">
        <v>81</v>
      </c>
      <c r="Q8" s="22" t="s">
        <v>82</v>
      </c>
      <c r="R8" s="22" t="s">
        <v>83</v>
      </c>
      <c r="S8" s="22" t="s">
        <v>68</v>
      </c>
      <c r="T8" s="33"/>
      <c r="U8" s="22" t="s">
        <v>81</v>
      </c>
      <c r="V8" s="22" t="s">
        <v>82</v>
      </c>
      <c r="W8" s="22" t="s">
        <v>83</v>
      </c>
      <c r="X8" s="22" t="s">
        <v>68</v>
      </c>
      <c r="Y8" s="33"/>
      <c r="Z8" s="22" t="s">
        <v>81</v>
      </c>
      <c r="AA8" s="22" t="s">
        <v>82</v>
      </c>
      <c r="AB8" s="22" t="s">
        <v>83</v>
      </c>
      <c r="AC8" s="22" t="s">
        <v>68</v>
      </c>
      <c r="AD8" s="33"/>
      <c r="AE8" s="22" t="s">
        <v>81</v>
      </c>
      <c r="AF8" s="22" t="s">
        <v>82</v>
      </c>
      <c r="AG8" s="22" t="s">
        <v>83</v>
      </c>
      <c r="AH8" s="22" t="s">
        <v>68</v>
      </c>
      <c r="AI8" s="33"/>
      <c r="AJ8" s="22" t="s">
        <v>81</v>
      </c>
      <c r="AK8" s="22" t="s">
        <v>82</v>
      </c>
      <c r="AL8" s="22" t="s">
        <v>83</v>
      </c>
      <c r="AM8" s="22" t="s">
        <v>68</v>
      </c>
      <c r="AN8" s="33"/>
      <c r="AO8" s="22" t="s">
        <v>81</v>
      </c>
      <c r="AP8" s="22" t="s">
        <v>82</v>
      </c>
      <c r="AQ8" s="22" t="s">
        <v>83</v>
      </c>
      <c r="AR8" s="22" t="s">
        <v>68</v>
      </c>
      <c r="AS8" s="33"/>
      <c r="AT8" s="22" t="s">
        <v>81</v>
      </c>
      <c r="AU8" s="22" t="s">
        <v>82</v>
      </c>
      <c r="AV8" s="33"/>
      <c r="AW8" s="22" t="s">
        <v>81</v>
      </c>
      <c r="AX8" s="22" t="s">
        <v>82</v>
      </c>
      <c r="AY8" s="33"/>
      <c r="AZ8" s="22" t="s">
        <v>81</v>
      </c>
      <c r="BA8" s="22" t="s">
        <v>82</v>
      </c>
      <c r="BB8" s="33"/>
      <c r="BC8" s="22" t="s">
        <v>81</v>
      </c>
      <c r="BD8" s="22" t="s">
        <v>82</v>
      </c>
      <c r="BE8" s="33"/>
      <c r="BF8" s="22" t="s">
        <v>81</v>
      </c>
      <c r="BG8" s="22" t="s">
        <v>82</v>
      </c>
      <c r="BH8" s="33"/>
      <c r="BI8" s="22" t="s">
        <v>81</v>
      </c>
      <c r="BJ8" s="22" t="s">
        <v>82</v>
      </c>
      <c r="BK8" s="33"/>
      <c r="BL8" s="22" t="s">
        <v>81</v>
      </c>
      <c r="BM8" s="22" t="s">
        <v>82</v>
      </c>
      <c r="BN8" s="33"/>
      <c r="BO8" s="22" t="s">
        <v>81</v>
      </c>
      <c r="BP8" s="22" t="s">
        <v>82</v>
      </c>
      <c r="BQ8" s="22" t="s">
        <v>83</v>
      </c>
      <c r="BR8" s="22" t="s">
        <v>68</v>
      </c>
      <c r="BS8" s="33"/>
      <c r="BT8" s="22" t="s">
        <v>81</v>
      </c>
      <c r="BU8" s="22" t="s">
        <v>82</v>
      </c>
      <c r="BV8" s="33"/>
      <c r="BW8" s="22" t="s">
        <v>81</v>
      </c>
      <c r="BX8" s="22" t="s">
        <v>82</v>
      </c>
      <c r="BY8" s="33"/>
      <c r="BZ8" s="22" t="s">
        <v>81</v>
      </c>
      <c r="CA8" s="22" t="s">
        <v>82</v>
      </c>
      <c r="CB8" s="33"/>
      <c r="CC8" s="22" t="s">
        <v>81</v>
      </c>
      <c r="CD8" s="22" t="s">
        <v>82</v>
      </c>
      <c r="CE8" s="33"/>
      <c r="CF8" s="22" t="s">
        <v>81</v>
      </c>
      <c r="CG8" s="22" t="s">
        <v>82</v>
      </c>
      <c r="CH8" s="33"/>
      <c r="CI8" s="22" t="s">
        <v>81</v>
      </c>
      <c r="CJ8" s="22" t="s">
        <v>82</v>
      </c>
      <c r="CK8" s="33"/>
      <c r="CL8" s="22" t="s">
        <v>81</v>
      </c>
      <c r="CM8" s="22" t="s">
        <v>82</v>
      </c>
      <c r="CN8" s="33"/>
      <c r="CO8" s="22" t="s">
        <v>81</v>
      </c>
      <c r="CP8" s="22" t="s">
        <v>82</v>
      </c>
      <c r="CQ8" s="33"/>
      <c r="CR8" s="22" t="s">
        <v>81</v>
      </c>
      <c r="CS8" s="22" t="s">
        <v>82</v>
      </c>
      <c r="CT8" s="33"/>
      <c r="CU8" s="22" t="s">
        <v>81</v>
      </c>
      <c r="CV8" s="22" t="s">
        <v>82</v>
      </c>
      <c r="CW8" s="33"/>
      <c r="CX8" s="22" t="s">
        <v>81</v>
      </c>
      <c r="CY8" s="22" t="s">
        <v>82</v>
      </c>
      <c r="CZ8" s="33"/>
      <c r="DA8" s="22" t="s">
        <v>81</v>
      </c>
      <c r="DB8" s="22" t="s">
        <v>82</v>
      </c>
      <c r="DC8" s="33"/>
      <c r="DD8" s="22" t="s">
        <v>81</v>
      </c>
      <c r="DE8" s="22" t="s">
        <v>82</v>
      </c>
      <c r="DF8" s="29"/>
      <c r="DG8" s="33"/>
      <c r="DH8" s="22" t="s">
        <v>81</v>
      </c>
      <c r="DI8" s="22" t="s">
        <v>82</v>
      </c>
      <c r="DJ8" s="33"/>
      <c r="DK8" s="22" t="s">
        <v>81</v>
      </c>
      <c r="DL8" s="22" t="s">
        <v>82</v>
      </c>
      <c r="DM8" s="33"/>
      <c r="DN8" s="22" t="s">
        <v>81</v>
      </c>
      <c r="DO8" s="22" t="s">
        <v>82</v>
      </c>
      <c r="DP8" s="33"/>
      <c r="DQ8" s="22" t="s">
        <v>81</v>
      </c>
      <c r="DR8" s="22" t="s">
        <v>82</v>
      </c>
      <c r="DS8" s="33"/>
      <c r="DT8" s="22" t="s">
        <v>81</v>
      </c>
      <c r="DU8" s="22" t="s">
        <v>82</v>
      </c>
      <c r="DV8" s="33"/>
      <c r="DW8" s="22" t="s">
        <v>81</v>
      </c>
      <c r="DX8" s="22" t="s">
        <v>82</v>
      </c>
      <c r="DY8" s="33"/>
      <c r="DZ8" s="22" t="s">
        <v>81</v>
      </c>
      <c r="EA8" s="22" t="s">
        <v>82</v>
      </c>
      <c r="EB8" s="29"/>
      <c r="EC8" s="33"/>
      <c r="ED8" s="22" t="s">
        <v>81</v>
      </c>
      <c r="EE8" s="22" t="s">
        <v>82</v>
      </c>
    </row>
    <row r="9" spans="1:135" s="12" customFormat="1" ht="11.25" customHeight="1" x14ac:dyDescent="0.25">
      <c r="A9" s="20"/>
      <c r="B9" s="20">
        <v>1</v>
      </c>
      <c r="C9" s="21">
        <v>2</v>
      </c>
      <c r="D9" s="20">
        <v>3</v>
      </c>
      <c r="E9" s="21">
        <v>4</v>
      </c>
      <c r="F9" s="20">
        <v>5</v>
      </c>
      <c r="G9" s="21">
        <v>6</v>
      </c>
      <c r="H9" s="21">
        <v>7</v>
      </c>
      <c r="I9" s="21">
        <v>8</v>
      </c>
      <c r="J9" s="20">
        <v>9</v>
      </c>
      <c r="K9" s="21">
        <v>10</v>
      </c>
      <c r="L9" s="20">
        <v>11</v>
      </c>
      <c r="M9" s="21">
        <v>12</v>
      </c>
      <c r="N9" s="20">
        <v>13</v>
      </c>
      <c r="O9" s="21">
        <v>14</v>
      </c>
      <c r="P9" s="20">
        <v>15</v>
      </c>
      <c r="Q9" s="21">
        <v>16</v>
      </c>
      <c r="R9" s="20">
        <v>17</v>
      </c>
      <c r="S9" s="21">
        <v>18</v>
      </c>
      <c r="T9" s="20">
        <v>19</v>
      </c>
      <c r="U9" s="21">
        <v>20</v>
      </c>
      <c r="V9" s="20">
        <v>21</v>
      </c>
      <c r="W9" s="21">
        <v>22</v>
      </c>
      <c r="X9" s="20">
        <v>23</v>
      </c>
      <c r="Y9" s="21">
        <v>24</v>
      </c>
      <c r="Z9" s="20">
        <v>25</v>
      </c>
      <c r="AA9" s="21">
        <v>26</v>
      </c>
      <c r="AB9" s="20">
        <v>27</v>
      </c>
      <c r="AC9" s="21">
        <v>28</v>
      </c>
      <c r="AD9" s="20">
        <v>29</v>
      </c>
      <c r="AE9" s="21">
        <v>30</v>
      </c>
      <c r="AF9" s="20">
        <v>31</v>
      </c>
      <c r="AG9" s="21">
        <v>32</v>
      </c>
      <c r="AH9" s="20">
        <v>33</v>
      </c>
      <c r="AI9" s="21">
        <v>34</v>
      </c>
      <c r="AJ9" s="20">
        <v>35</v>
      </c>
      <c r="AK9" s="21">
        <v>36</v>
      </c>
      <c r="AL9" s="20">
        <v>37</v>
      </c>
      <c r="AM9" s="21">
        <v>38</v>
      </c>
      <c r="AN9" s="20">
        <v>39</v>
      </c>
      <c r="AO9" s="21">
        <v>40</v>
      </c>
      <c r="AP9" s="20">
        <v>41</v>
      </c>
      <c r="AQ9" s="21">
        <v>42</v>
      </c>
      <c r="AR9" s="20">
        <v>43</v>
      </c>
      <c r="AS9" s="21">
        <v>44</v>
      </c>
      <c r="AT9" s="20">
        <v>45</v>
      </c>
      <c r="AU9" s="21">
        <v>46</v>
      </c>
      <c r="AV9" s="20">
        <v>47</v>
      </c>
      <c r="AW9" s="21">
        <v>48</v>
      </c>
      <c r="AX9" s="20">
        <v>49</v>
      </c>
      <c r="AY9" s="21">
        <v>50</v>
      </c>
      <c r="AZ9" s="20">
        <v>51</v>
      </c>
      <c r="BA9" s="21">
        <v>52</v>
      </c>
      <c r="BB9" s="20">
        <v>53</v>
      </c>
      <c r="BC9" s="21">
        <v>54</v>
      </c>
      <c r="BD9" s="20">
        <v>55</v>
      </c>
      <c r="BE9" s="21">
        <v>56</v>
      </c>
      <c r="BF9" s="20">
        <v>57</v>
      </c>
      <c r="BG9" s="21">
        <v>58</v>
      </c>
      <c r="BH9" s="20">
        <v>59</v>
      </c>
      <c r="BI9" s="21">
        <v>60</v>
      </c>
      <c r="BJ9" s="20">
        <v>61</v>
      </c>
      <c r="BK9" s="21">
        <v>62</v>
      </c>
      <c r="BL9" s="20">
        <v>63</v>
      </c>
      <c r="BM9" s="21">
        <v>64</v>
      </c>
      <c r="BN9" s="20">
        <v>65</v>
      </c>
      <c r="BO9" s="21">
        <v>66</v>
      </c>
      <c r="BP9" s="20">
        <v>67</v>
      </c>
      <c r="BQ9" s="21">
        <v>68</v>
      </c>
      <c r="BR9" s="20">
        <v>69</v>
      </c>
      <c r="BS9" s="21">
        <v>70</v>
      </c>
      <c r="BT9" s="20">
        <v>71</v>
      </c>
      <c r="BU9" s="21">
        <v>72</v>
      </c>
      <c r="BV9" s="20">
        <v>73</v>
      </c>
      <c r="BW9" s="21">
        <v>74</v>
      </c>
      <c r="BX9" s="20">
        <v>75</v>
      </c>
      <c r="BY9" s="21">
        <v>76</v>
      </c>
      <c r="BZ9" s="20">
        <v>77</v>
      </c>
      <c r="CA9" s="21">
        <v>78</v>
      </c>
      <c r="CB9" s="20">
        <v>79</v>
      </c>
      <c r="CC9" s="21">
        <v>80</v>
      </c>
      <c r="CD9" s="20">
        <v>81</v>
      </c>
      <c r="CE9" s="21">
        <v>82</v>
      </c>
      <c r="CF9" s="20">
        <v>83</v>
      </c>
      <c r="CG9" s="21">
        <v>84</v>
      </c>
      <c r="CH9" s="20">
        <v>85</v>
      </c>
      <c r="CI9" s="21">
        <v>86</v>
      </c>
      <c r="CJ9" s="20">
        <v>87</v>
      </c>
      <c r="CK9" s="21">
        <v>88</v>
      </c>
      <c r="CL9" s="20">
        <v>89</v>
      </c>
      <c r="CM9" s="21">
        <v>90</v>
      </c>
      <c r="CN9" s="20">
        <v>91</v>
      </c>
      <c r="CO9" s="21">
        <v>92</v>
      </c>
      <c r="CP9" s="20">
        <v>93</v>
      </c>
      <c r="CQ9" s="21">
        <v>94</v>
      </c>
      <c r="CR9" s="20">
        <v>95</v>
      </c>
      <c r="CS9" s="21">
        <v>96</v>
      </c>
      <c r="CT9" s="20">
        <v>97</v>
      </c>
      <c r="CU9" s="21">
        <v>98</v>
      </c>
      <c r="CV9" s="20">
        <v>99</v>
      </c>
      <c r="CW9" s="21">
        <v>100</v>
      </c>
      <c r="CX9" s="20">
        <v>101</v>
      </c>
      <c r="CY9" s="21">
        <v>102</v>
      </c>
      <c r="CZ9" s="20">
        <v>103</v>
      </c>
      <c r="DA9" s="21">
        <v>104</v>
      </c>
      <c r="DB9" s="20">
        <v>105</v>
      </c>
      <c r="DC9" s="21">
        <v>106</v>
      </c>
      <c r="DD9" s="20">
        <v>107</v>
      </c>
      <c r="DE9" s="21">
        <v>108</v>
      </c>
      <c r="DF9" s="20">
        <v>109</v>
      </c>
      <c r="DG9" s="21">
        <v>110</v>
      </c>
      <c r="DH9" s="20">
        <v>111</v>
      </c>
      <c r="DI9" s="21">
        <v>112</v>
      </c>
      <c r="DJ9" s="20">
        <v>113</v>
      </c>
      <c r="DK9" s="21">
        <v>114</v>
      </c>
      <c r="DL9" s="20">
        <v>115</v>
      </c>
      <c r="DM9" s="21">
        <v>116</v>
      </c>
      <c r="DN9" s="20">
        <v>117</v>
      </c>
      <c r="DO9" s="21">
        <v>118</v>
      </c>
      <c r="DP9" s="20">
        <v>119</v>
      </c>
      <c r="DQ9" s="21">
        <v>120</v>
      </c>
      <c r="DR9" s="20">
        <v>121</v>
      </c>
      <c r="DS9" s="21">
        <v>122</v>
      </c>
      <c r="DT9" s="20">
        <v>123</v>
      </c>
      <c r="DU9" s="21">
        <v>124</v>
      </c>
      <c r="DV9" s="20">
        <v>125</v>
      </c>
      <c r="DW9" s="21">
        <v>126</v>
      </c>
      <c r="DX9" s="20">
        <v>127</v>
      </c>
      <c r="DY9" s="21">
        <v>128</v>
      </c>
      <c r="DZ9" s="20">
        <v>129</v>
      </c>
      <c r="EA9" s="21">
        <v>130</v>
      </c>
      <c r="EB9" s="20">
        <v>131</v>
      </c>
      <c r="EC9" s="21">
        <v>132</v>
      </c>
      <c r="ED9" s="20">
        <v>133</v>
      </c>
      <c r="EE9" s="21">
        <v>134</v>
      </c>
    </row>
    <row r="10" spans="1:135" s="16" customFormat="1" ht="19.5" customHeight="1" x14ac:dyDescent="0.25">
      <c r="A10" s="14">
        <v>1</v>
      </c>
      <c r="B10" s="15" t="s">
        <v>11</v>
      </c>
      <c r="C10" s="13">
        <v>70058.762400000007</v>
      </c>
      <c r="D10" s="13">
        <v>31810.294900000001</v>
      </c>
      <c r="E10" s="13">
        <f>DG10+EC10-DY10</f>
        <v>933000.00000000012</v>
      </c>
      <c r="F10" s="13">
        <f>DH10+ED10-DZ10</f>
        <v>233250.00000000003</v>
      </c>
      <c r="G10" s="13">
        <f t="shared" ref="G10:G33" si="0">DI10+EE10-EA10</f>
        <v>77317.208299999984</v>
      </c>
      <c r="H10" s="13">
        <f>G10/F10*100</f>
        <v>33.147784908896021</v>
      </c>
      <c r="I10" s="13">
        <f t="shared" ref="I10:I34" si="1">G10/E10*100</f>
        <v>8.2869462272240053</v>
      </c>
      <c r="J10" s="13">
        <f t="shared" ref="J10:K33" si="2">T10+Y10+AD10+AI10+AN10+AS10+BK10+BS10+BV10+BY10+CB10+CE10+CK10+CN10+CT10+CW10+DC10</f>
        <v>370691.3</v>
      </c>
      <c r="K10" s="13">
        <f t="shared" si="2"/>
        <v>92672.824999999997</v>
      </c>
      <c r="L10" s="13">
        <f t="shared" ref="L10:L33" si="3">V10+AA10+AF10+AK10+AP10+AU10+BM10+BU10+BX10+CA10+CD10+CG10+CM10+CP10+CV10+CY10+DE10</f>
        <v>31619.608299999993</v>
      </c>
      <c r="M10" s="13">
        <f t="shared" ref="M10:M34" si="4">L10/K10*100</f>
        <v>34.11961197902405</v>
      </c>
      <c r="N10" s="13">
        <f t="shared" ref="N10:N34" si="5">L10/J10*100</f>
        <v>8.5299029947560125</v>
      </c>
      <c r="O10" s="13">
        <f>T10+AD10</f>
        <v>113356</v>
      </c>
      <c r="P10" s="13">
        <f t="shared" ref="P10:Q25" si="6">U10+AE10</f>
        <v>28339</v>
      </c>
      <c r="Q10" s="13">
        <f t="shared" si="6"/>
        <v>14106.1464</v>
      </c>
      <c r="R10" s="13">
        <f t="shared" ref="R10:R34" si="7">Q10/P10*100</f>
        <v>49.776443770069513</v>
      </c>
      <c r="S10" s="13">
        <f t="shared" ref="S10:S34" si="8">Q10/O10*100</f>
        <v>12.444110942517378</v>
      </c>
      <c r="T10" s="13">
        <v>26608.5</v>
      </c>
      <c r="U10" s="13">
        <f>T10/4</f>
        <v>6652.125</v>
      </c>
      <c r="V10" s="13">
        <v>5702.6674000000003</v>
      </c>
      <c r="W10" s="13">
        <f t="shared" ref="W10:W15" si="9">V10/U10*100</f>
        <v>85.727003025349049</v>
      </c>
      <c r="X10" s="13">
        <f t="shared" ref="X10:X15" si="10">V10/T10*100</f>
        <v>21.431750756337262</v>
      </c>
      <c r="Y10" s="13">
        <v>44185.1</v>
      </c>
      <c r="Z10" s="13">
        <f>Y10/4</f>
        <v>11046.275</v>
      </c>
      <c r="AA10" s="13">
        <v>3414.1446000000001</v>
      </c>
      <c r="AB10" s="13">
        <f t="shared" ref="AB10:AB34" si="11">AA10/Z10*100</f>
        <v>30.90765529556344</v>
      </c>
      <c r="AC10" s="13">
        <f t="shared" ref="AC10:AC34" si="12">AA10/Y10*100</f>
        <v>7.7269138238908601</v>
      </c>
      <c r="AD10" s="13">
        <v>86747.5</v>
      </c>
      <c r="AE10" s="13">
        <f>AD10/4</f>
        <v>21686.875</v>
      </c>
      <c r="AF10" s="13">
        <v>8403.4789999999994</v>
      </c>
      <c r="AG10" s="13">
        <f t="shared" ref="AG10:AG34" si="13">AF10/AE10*100</f>
        <v>38.749146661287064</v>
      </c>
      <c r="AH10" s="13">
        <f t="shared" ref="AH10:AH34" si="14">AF10/AD10*100</f>
        <v>9.687286665321766</v>
      </c>
      <c r="AI10" s="13">
        <v>18282.400000000001</v>
      </c>
      <c r="AJ10" s="13">
        <f>AI10/4</f>
        <v>4570.6000000000004</v>
      </c>
      <c r="AK10" s="13">
        <v>2276.7350000000001</v>
      </c>
      <c r="AL10" s="13">
        <f t="shared" ref="AL10:AL17" si="15">AK10/AJ10*100</f>
        <v>49.812606659957112</v>
      </c>
      <c r="AM10" s="13">
        <f t="shared" ref="AM10:AM17" si="16">AK10/AI10*100</f>
        <v>12.453151664989278</v>
      </c>
      <c r="AN10" s="13">
        <v>5000</v>
      </c>
      <c r="AO10" s="13">
        <f>AN10/4</f>
        <v>1250</v>
      </c>
      <c r="AP10" s="13">
        <v>631.6</v>
      </c>
      <c r="AQ10" s="13">
        <f>AP10/AO10*100</f>
        <v>50.528000000000006</v>
      </c>
      <c r="AR10" s="13">
        <f>AP10/AN10*100</f>
        <v>12.632000000000001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548370.30000000005</v>
      </c>
      <c r="AZ10" s="13">
        <f>AY10/4</f>
        <v>137092.57500000001</v>
      </c>
      <c r="BA10" s="13">
        <v>45697.599999999999</v>
      </c>
      <c r="BB10" s="13">
        <v>0</v>
      </c>
      <c r="BC10" s="13">
        <v>0</v>
      </c>
      <c r="BD10" s="13">
        <v>0</v>
      </c>
      <c r="BE10" s="13">
        <v>10501.9</v>
      </c>
      <c r="BF10" s="13">
        <f>BE10/4</f>
        <v>2625.4749999999999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f t="shared" ref="BN10:BO33" si="17">BS10+BV10+BY10+CB10</f>
        <v>59781.8</v>
      </c>
      <c r="BO10" s="13">
        <f t="shared" si="17"/>
        <v>14945.45</v>
      </c>
      <c r="BP10" s="13">
        <f t="shared" ref="BP10:BP33" si="18">BU10+BX10+CA10+CD10</f>
        <v>5610.2340000000004</v>
      </c>
      <c r="BQ10" s="13">
        <f t="shared" ref="BQ10:BQ29" si="19">BP10/BO10*100</f>
        <v>37.538073460484625</v>
      </c>
      <c r="BR10" s="13">
        <f t="shared" ref="BR10:BR29" si="20">BP10/BN10*100</f>
        <v>9.3845183651211563</v>
      </c>
      <c r="BS10" s="13">
        <v>22327</v>
      </c>
      <c r="BT10" s="13">
        <f>BS10/4</f>
        <v>5581.75</v>
      </c>
      <c r="BU10" s="13">
        <v>1020.227</v>
      </c>
      <c r="BV10" s="13">
        <v>0</v>
      </c>
      <c r="BW10" s="13">
        <v>0</v>
      </c>
      <c r="BX10" s="13">
        <v>0</v>
      </c>
      <c r="BY10" s="13">
        <v>22912.799999999999</v>
      </c>
      <c r="BZ10" s="13">
        <f>BY10/4</f>
        <v>5728.2</v>
      </c>
      <c r="CA10" s="13">
        <v>3514.529</v>
      </c>
      <c r="CB10" s="13">
        <v>14542</v>
      </c>
      <c r="CC10" s="13">
        <f>CB10/4</f>
        <v>3635.5</v>
      </c>
      <c r="CD10" s="13">
        <v>1075.4780000000001</v>
      </c>
      <c r="CE10" s="13">
        <v>0</v>
      </c>
      <c r="CF10" s="13">
        <v>0</v>
      </c>
      <c r="CG10" s="13">
        <v>0</v>
      </c>
      <c r="CH10" s="13">
        <v>3436.5</v>
      </c>
      <c r="CI10" s="13">
        <f>CH10/4</f>
        <v>859.125</v>
      </c>
      <c r="CJ10" s="13">
        <v>0</v>
      </c>
      <c r="CK10" s="13">
        <v>0</v>
      </c>
      <c r="CL10" s="13">
        <v>0</v>
      </c>
      <c r="CM10" s="13">
        <v>0</v>
      </c>
      <c r="CN10" s="13">
        <v>114086</v>
      </c>
      <c r="CO10" s="13">
        <f>CN10/4</f>
        <v>28521.5</v>
      </c>
      <c r="CP10" s="13">
        <v>4819.2462999999998</v>
      </c>
      <c r="CQ10" s="13">
        <v>33999</v>
      </c>
      <c r="CR10" s="13">
        <f>CQ10/4</f>
        <v>8499.75</v>
      </c>
      <c r="CS10" s="13">
        <v>1569.8762999999999</v>
      </c>
      <c r="CT10" s="13">
        <v>13000</v>
      </c>
      <c r="CU10" s="13">
        <f>CT10/4</f>
        <v>3250</v>
      </c>
      <c r="CV10" s="13">
        <v>411.50200000000001</v>
      </c>
      <c r="CW10" s="13">
        <v>3000</v>
      </c>
      <c r="CX10" s="13">
        <f>CW10/4</f>
        <v>750</v>
      </c>
      <c r="CY10" s="13">
        <v>350</v>
      </c>
      <c r="CZ10" s="13">
        <v>0</v>
      </c>
      <c r="DA10" s="13">
        <v>0</v>
      </c>
      <c r="DB10" s="13">
        <v>0</v>
      </c>
      <c r="DC10" s="13">
        <v>0</v>
      </c>
      <c r="DD10" s="13">
        <f>DC10/4</f>
        <v>0</v>
      </c>
      <c r="DE10" s="13">
        <v>0</v>
      </c>
      <c r="DF10" s="13">
        <v>0</v>
      </c>
      <c r="DG10" s="13">
        <f t="shared" ref="DG10:DH33" si="21">T10+Y10+AD10+AI10+AN10+AS10+AV10+AY10+BB10+BE10+BH10+BK10+BS10+BV10+BY10+CB10+CE10+CH10+CK10+CN10+CT10+CW10+CZ10+DC10</f>
        <v>933000.00000000012</v>
      </c>
      <c r="DH10" s="13">
        <f t="shared" si="21"/>
        <v>233250.00000000003</v>
      </c>
      <c r="DI10" s="13">
        <f t="shared" ref="DI10:DI33" si="22">V10+AA10+AF10+AK10+AP10+AU10+AX10+BA10+BD10+BG10+BJ10+BM10+BU10+BX10+CA10+CD10+CG10+CJ10+CM10+CP10+CV10+CY10+DB10+DE10+DF10</f>
        <v>77317.208299999984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f t="shared" ref="EC10:EE33" si="23">DJ10+DM10+DP10+DS10+DV10+DY10</f>
        <v>0</v>
      </c>
      <c r="ED10" s="13">
        <f t="shared" si="23"/>
        <v>0</v>
      </c>
      <c r="EE10" s="13">
        <f t="shared" ref="EE10" si="24">DL10+DO10+DR10+DU10+DX10+EA10+EB10</f>
        <v>0</v>
      </c>
    </row>
    <row r="11" spans="1:135" s="16" customFormat="1" ht="19.5" customHeight="1" x14ac:dyDescent="0.25">
      <c r="A11" s="17">
        <v>2</v>
      </c>
      <c r="B11" s="18" t="s">
        <v>12</v>
      </c>
      <c r="C11" s="13">
        <v>17594.967499999999</v>
      </c>
      <c r="D11" s="13">
        <v>83136.906300000002</v>
      </c>
      <c r="E11" s="13">
        <f t="shared" ref="E11:F33" si="25">DG11+EC11-DY11</f>
        <v>995202.1</v>
      </c>
      <c r="F11" s="13">
        <f t="shared" si="25"/>
        <v>248800.52499999999</v>
      </c>
      <c r="G11" s="13">
        <f t="shared" si="0"/>
        <v>86077.858299999993</v>
      </c>
      <c r="H11" s="13">
        <f t="shared" ref="H11:H34" si="26">G11/F11*100</f>
        <v>34.59713692324403</v>
      </c>
      <c r="I11" s="13">
        <f t="shared" si="1"/>
        <v>8.6492842308110074</v>
      </c>
      <c r="J11" s="13">
        <f t="shared" si="2"/>
        <v>215800</v>
      </c>
      <c r="K11" s="13">
        <f t="shared" si="2"/>
        <v>53950</v>
      </c>
      <c r="L11" s="13">
        <f t="shared" si="3"/>
        <v>21869.158299999999</v>
      </c>
      <c r="M11" s="13">
        <f t="shared" si="4"/>
        <v>40.535974606116774</v>
      </c>
      <c r="N11" s="13">
        <f t="shared" si="5"/>
        <v>10.133993651529194</v>
      </c>
      <c r="O11" s="13">
        <f t="shared" ref="O11:O33" si="27">T11+AD11</f>
        <v>79650</v>
      </c>
      <c r="P11" s="13">
        <f t="shared" si="6"/>
        <v>19912.5</v>
      </c>
      <c r="Q11" s="13">
        <f t="shared" si="6"/>
        <v>12448.0833</v>
      </c>
      <c r="R11" s="13">
        <f t="shared" si="7"/>
        <v>62.513914877589457</v>
      </c>
      <c r="S11" s="13">
        <f t="shared" si="8"/>
        <v>15.628478719397364</v>
      </c>
      <c r="T11" s="13">
        <v>4350</v>
      </c>
      <c r="U11" s="13">
        <f t="shared" ref="U11:U33" si="28">T11/4</f>
        <v>1087.5</v>
      </c>
      <c r="V11" s="13">
        <v>1470.4553000000001</v>
      </c>
      <c r="W11" s="13">
        <f t="shared" si="9"/>
        <v>135.21428045977012</v>
      </c>
      <c r="X11" s="13">
        <f t="shared" si="10"/>
        <v>33.803570114942531</v>
      </c>
      <c r="Y11" s="13">
        <v>50350</v>
      </c>
      <c r="Z11" s="13">
        <f t="shared" ref="Z11:Z33" si="29">Y11/4</f>
        <v>12587.5</v>
      </c>
      <c r="AA11" s="13">
        <v>1311.5419999999999</v>
      </c>
      <c r="AB11" s="13">
        <f t="shared" si="11"/>
        <v>10.419400198609731</v>
      </c>
      <c r="AC11" s="13">
        <f t="shared" si="12"/>
        <v>2.6048500496524327</v>
      </c>
      <c r="AD11" s="13">
        <v>75300</v>
      </c>
      <c r="AE11" s="13">
        <f t="shared" ref="AE11:AE33" si="30">AD11/4</f>
        <v>18825</v>
      </c>
      <c r="AF11" s="13">
        <v>10977.628000000001</v>
      </c>
      <c r="AG11" s="13">
        <f t="shared" si="13"/>
        <v>58.314092961487383</v>
      </c>
      <c r="AH11" s="13">
        <f t="shared" si="14"/>
        <v>14.578523240371846</v>
      </c>
      <c r="AI11" s="13">
        <v>4000</v>
      </c>
      <c r="AJ11" s="13">
        <f t="shared" ref="AJ11:AJ33" si="31">AI11/4</f>
        <v>1000</v>
      </c>
      <c r="AK11" s="13">
        <v>809.72</v>
      </c>
      <c r="AL11" s="13">
        <f t="shared" si="15"/>
        <v>80.971999999999994</v>
      </c>
      <c r="AM11" s="13">
        <f t="shared" si="16"/>
        <v>20.242999999999999</v>
      </c>
      <c r="AN11" s="13">
        <v>6300</v>
      </c>
      <c r="AO11" s="13">
        <f t="shared" ref="AO11:AO15" si="32">AN11/4</f>
        <v>1575</v>
      </c>
      <c r="AP11" s="13">
        <v>303.7</v>
      </c>
      <c r="AQ11" s="13">
        <f>AP11/AO11*100</f>
        <v>19.282539682539682</v>
      </c>
      <c r="AR11" s="13">
        <f>AP11/AN11*100</f>
        <v>4.8206349206349204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770504.8</v>
      </c>
      <c r="AZ11" s="13">
        <f t="shared" ref="AZ11:AZ33" si="33">AY11/4</f>
        <v>192626.2</v>
      </c>
      <c r="BA11" s="13">
        <v>64208.7</v>
      </c>
      <c r="BB11" s="13">
        <v>0</v>
      </c>
      <c r="BC11" s="13">
        <v>0</v>
      </c>
      <c r="BD11" s="13">
        <v>0</v>
      </c>
      <c r="BE11" s="13">
        <v>3500.6</v>
      </c>
      <c r="BF11" s="13">
        <f t="shared" ref="BF11:BF20" si="34">BE11/4</f>
        <v>875.15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f t="shared" si="17"/>
        <v>15500</v>
      </c>
      <c r="BO11" s="13">
        <f t="shared" si="17"/>
        <v>3875</v>
      </c>
      <c r="BP11" s="13">
        <f t="shared" si="18"/>
        <v>789.61300000000006</v>
      </c>
      <c r="BQ11" s="13">
        <f t="shared" si="19"/>
        <v>20.377109677419355</v>
      </c>
      <c r="BR11" s="13">
        <f t="shared" si="20"/>
        <v>5.0942774193548388</v>
      </c>
      <c r="BS11" s="13">
        <v>8000</v>
      </c>
      <c r="BT11" s="13">
        <f t="shared" ref="BT11:BT33" si="35">BS11/4</f>
        <v>2000</v>
      </c>
      <c r="BU11" s="13">
        <v>642.06299999999999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7500</v>
      </c>
      <c r="CC11" s="13">
        <f t="shared" ref="CC11:CC32" si="36">CB11/4</f>
        <v>1875</v>
      </c>
      <c r="CD11" s="13">
        <v>147.55000000000001</v>
      </c>
      <c r="CE11" s="13">
        <v>0</v>
      </c>
      <c r="CF11" s="13">
        <v>0</v>
      </c>
      <c r="CG11" s="13">
        <v>0</v>
      </c>
      <c r="CH11" s="13">
        <v>5396.7</v>
      </c>
      <c r="CI11" s="13">
        <f t="shared" ref="CI11:CI15" si="37">CH11/4</f>
        <v>1349.175</v>
      </c>
      <c r="CJ11" s="13">
        <v>0</v>
      </c>
      <c r="CK11" s="13">
        <v>0</v>
      </c>
      <c r="CL11" s="13">
        <v>0</v>
      </c>
      <c r="CM11" s="13">
        <v>0</v>
      </c>
      <c r="CN11" s="13">
        <v>55000</v>
      </c>
      <c r="CO11" s="13">
        <f t="shared" ref="CO11:CO33" si="38">CN11/4</f>
        <v>13750</v>
      </c>
      <c r="CP11" s="13">
        <v>2718.9</v>
      </c>
      <c r="CQ11" s="13">
        <v>18000</v>
      </c>
      <c r="CR11" s="13">
        <f t="shared" ref="CR11:CR33" si="39">CQ11/4</f>
        <v>4500</v>
      </c>
      <c r="CS11" s="13">
        <v>895</v>
      </c>
      <c r="CT11" s="13">
        <v>0</v>
      </c>
      <c r="CU11" s="13">
        <f t="shared" ref="CU11:CU12" si="40">CT11/4</f>
        <v>0</v>
      </c>
      <c r="CV11" s="13">
        <v>0</v>
      </c>
      <c r="CW11" s="13">
        <v>0</v>
      </c>
      <c r="CX11" s="13">
        <f t="shared" ref="CX11:CX33" si="41">CW11/4</f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5000</v>
      </c>
      <c r="DD11" s="13">
        <f t="shared" ref="DD11:DD24" si="42">DC11/4</f>
        <v>1250</v>
      </c>
      <c r="DE11" s="13">
        <v>3487.6</v>
      </c>
      <c r="DF11" s="13">
        <v>0</v>
      </c>
      <c r="DG11" s="13">
        <f t="shared" si="21"/>
        <v>995202.1</v>
      </c>
      <c r="DH11" s="13">
        <f t="shared" si="21"/>
        <v>248800.52499999999</v>
      </c>
      <c r="DI11" s="13">
        <f t="shared" si="22"/>
        <v>86077.858299999993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f t="shared" si="23"/>
        <v>0</v>
      </c>
      <c r="ED11" s="13">
        <f t="shared" si="23"/>
        <v>0</v>
      </c>
      <c r="EE11" s="13">
        <f t="shared" si="23"/>
        <v>0</v>
      </c>
    </row>
    <row r="12" spans="1:135" s="16" customFormat="1" ht="19.5" customHeight="1" x14ac:dyDescent="0.25">
      <c r="A12" s="14">
        <v>3</v>
      </c>
      <c r="B12" s="15" t="s">
        <v>13</v>
      </c>
      <c r="C12" s="13">
        <v>16585.608</v>
      </c>
      <c r="D12" s="13">
        <v>11545.986000000001</v>
      </c>
      <c r="E12" s="13">
        <f t="shared" si="25"/>
        <v>517116.848</v>
      </c>
      <c r="F12" s="13">
        <f t="shared" si="25"/>
        <v>129279.212</v>
      </c>
      <c r="G12" s="13">
        <f t="shared" si="0"/>
        <v>41162.810400000002</v>
      </c>
      <c r="H12" s="13">
        <f t="shared" si="26"/>
        <v>31.84023924898305</v>
      </c>
      <c r="I12" s="13">
        <f t="shared" si="1"/>
        <v>7.9600598122457624</v>
      </c>
      <c r="J12" s="13">
        <f t="shared" si="2"/>
        <v>139096.29800000001</v>
      </c>
      <c r="K12" s="13">
        <f t="shared" si="2"/>
        <v>34774.074500000002</v>
      </c>
      <c r="L12" s="13">
        <f>V12+AA12+AF12+AK12+AP12+AU12+BM12+BU12+BX12+CA12+CD12+CG12+CM16+CP12+CV12+CY12+DE12</f>
        <v>10752.610400000001</v>
      </c>
      <c r="M12" s="13">
        <f t="shared" si="4"/>
        <v>30.921341702422595</v>
      </c>
      <c r="N12" s="13">
        <f t="shared" si="5"/>
        <v>7.7303354256056487</v>
      </c>
      <c r="O12" s="13">
        <f t="shared" si="27"/>
        <v>62124.889000000003</v>
      </c>
      <c r="P12" s="13">
        <f t="shared" si="6"/>
        <v>15531.222250000001</v>
      </c>
      <c r="Q12" s="13">
        <f t="shared" si="6"/>
        <v>5701.0479999999998</v>
      </c>
      <c r="R12" s="13">
        <f t="shared" si="7"/>
        <v>36.707014478528883</v>
      </c>
      <c r="S12" s="13">
        <f t="shared" si="8"/>
        <v>9.1767536196322208</v>
      </c>
      <c r="T12" s="13">
        <v>1320</v>
      </c>
      <c r="U12" s="13">
        <f t="shared" si="28"/>
        <v>330</v>
      </c>
      <c r="V12" s="13">
        <v>380.59879999999998</v>
      </c>
      <c r="W12" s="13">
        <f t="shared" si="9"/>
        <v>115.33296969696968</v>
      </c>
      <c r="X12" s="13">
        <f t="shared" si="10"/>
        <v>28.833242424242421</v>
      </c>
      <c r="Y12" s="13">
        <v>17786.109</v>
      </c>
      <c r="Z12" s="13">
        <f t="shared" si="29"/>
        <v>4446.5272500000001</v>
      </c>
      <c r="AA12" s="13">
        <v>36.356999999999999</v>
      </c>
      <c r="AB12" s="13">
        <f t="shared" si="11"/>
        <v>0.81764932397524381</v>
      </c>
      <c r="AC12" s="13">
        <f t="shared" si="12"/>
        <v>0.20441233099381095</v>
      </c>
      <c r="AD12" s="13">
        <v>60804.889000000003</v>
      </c>
      <c r="AE12" s="13">
        <f t="shared" si="30"/>
        <v>15201.222250000001</v>
      </c>
      <c r="AF12" s="13">
        <v>5320.4492</v>
      </c>
      <c r="AG12" s="13">
        <f t="shared" si="13"/>
        <v>35.00014086038378</v>
      </c>
      <c r="AH12" s="13">
        <f t="shared" si="14"/>
        <v>8.7500352150959451</v>
      </c>
      <c r="AI12" s="13">
        <v>4044</v>
      </c>
      <c r="AJ12" s="13">
        <f t="shared" si="31"/>
        <v>1011</v>
      </c>
      <c r="AK12" s="13">
        <v>775.68</v>
      </c>
      <c r="AL12" s="13">
        <f t="shared" si="15"/>
        <v>76.724035608308611</v>
      </c>
      <c r="AM12" s="13">
        <f t="shared" si="16"/>
        <v>19.181008902077153</v>
      </c>
      <c r="AN12" s="13">
        <v>6000</v>
      </c>
      <c r="AO12" s="13">
        <f t="shared" si="32"/>
        <v>1500</v>
      </c>
      <c r="AP12" s="13">
        <v>480</v>
      </c>
      <c r="AQ12" s="13">
        <f>AP12/AO12*100</f>
        <v>32</v>
      </c>
      <c r="AR12" s="13">
        <f>AP12/AN12*100</f>
        <v>8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364922.5</v>
      </c>
      <c r="AZ12" s="13">
        <f t="shared" si="33"/>
        <v>91230.625</v>
      </c>
      <c r="BA12" s="13">
        <v>30410.2</v>
      </c>
      <c r="BB12" s="13">
        <v>0</v>
      </c>
      <c r="BC12" s="13">
        <v>0</v>
      </c>
      <c r="BD12" s="13">
        <v>0</v>
      </c>
      <c r="BE12" s="13">
        <v>7701.3</v>
      </c>
      <c r="BF12" s="13">
        <f t="shared" si="34"/>
        <v>1925.325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f t="shared" si="17"/>
        <v>11430.8</v>
      </c>
      <c r="BO12" s="13">
        <f t="shared" si="17"/>
        <v>2857.7</v>
      </c>
      <c r="BP12" s="13">
        <f t="shared" si="18"/>
        <v>1321.7738999999999</v>
      </c>
      <c r="BQ12" s="13">
        <f t="shared" si="19"/>
        <v>46.253067151905384</v>
      </c>
      <c r="BR12" s="13">
        <f t="shared" si="20"/>
        <v>11.563266787976346</v>
      </c>
      <c r="BS12" s="13">
        <v>3468.6</v>
      </c>
      <c r="BT12" s="13">
        <f t="shared" si="35"/>
        <v>867.15</v>
      </c>
      <c r="BU12" s="13">
        <v>76.263199999999998</v>
      </c>
      <c r="BV12" s="13">
        <v>2800</v>
      </c>
      <c r="BW12" s="13">
        <f>BV12/4</f>
        <v>700</v>
      </c>
      <c r="BX12" s="13">
        <v>831.3777</v>
      </c>
      <c r="BY12" s="13">
        <v>0</v>
      </c>
      <c r="BZ12" s="13">
        <v>0</v>
      </c>
      <c r="CA12" s="13">
        <v>0</v>
      </c>
      <c r="CB12" s="13">
        <v>5162.2</v>
      </c>
      <c r="CC12" s="13">
        <f t="shared" si="36"/>
        <v>1290.55</v>
      </c>
      <c r="CD12" s="13">
        <v>414.13299999999998</v>
      </c>
      <c r="CE12" s="13">
        <v>0</v>
      </c>
      <c r="CF12" s="13">
        <v>0</v>
      </c>
      <c r="CG12" s="13">
        <v>0</v>
      </c>
      <c r="CH12" s="13">
        <v>5396.75</v>
      </c>
      <c r="CI12" s="13">
        <f t="shared" si="37"/>
        <v>1349.1875</v>
      </c>
      <c r="CJ12" s="13">
        <v>0</v>
      </c>
      <c r="CK12" s="13">
        <v>0</v>
      </c>
      <c r="CL12" s="13">
        <v>0</v>
      </c>
      <c r="CM12" s="13">
        <v>189.8</v>
      </c>
      <c r="CN12" s="13">
        <v>35035.300000000003</v>
      </c>
      <c r="CO12" s="13">
        <f t="shared" si="38"/>
        <v>8758.8250000000007</v>
      </c>
      <c r="CP12" s="13">
        <v>1601.8115</v>
      </c>
      <c r="CQ12" s="13">
        <v>6500</v>
      </c>
      <c r="CR12" s="13">
        <f t="shared" si="39"/>
        <v>1625</v>
      </c>
      <c r="CS12" s="13">
        <v>224.2715</v>
      </c>
      <c r="CT12" s="13">
        <v>150</v>
      </c>
      <c r="CU12" s="13">
        <f t="shared" si="40"/>
        <v>37.5</v>
      </c>
      <c r="CV12" s="13">
        <v>565.70000000000005</v>
      </c>
      <c r="CW12" s="13">
        <v>0</v>
      </c>
      <c r="CX12" s="13">
        <f t="shared" si="41"/>
        <v>0</v>
      </c>
      <c r="CY12" s="13">
        <v>200</v>
      </c>
      <c r="CZ12" s="13">
        <v>0</v>
      </c>
      <c r="DA12" s="13">
        <v>0</v>
      </c>
      <c r="DB12" s="13">
        <v>0</v>
      </c>
      <c r="DC12" s="13">
        <v>2525.1999999999998</v>
      </c>
      <c r="DD12" s="13">
        <f t="shared" si="42"/>
        <v>631.29999999999995</v>
      </c>
      <c r="DE12" s="13">
        <v>70.239999999999995</v>
      </c>
      <c r="DF12" s="13">
        <v>0</v>
      </c>
      <c r="DG12" s="13">
        <f t="shared" si="21"/>
        <v>517116.848</v>
      </c>
      <c r="DH12" s="13">
        <f t="shared" si="21"/>
        <v>129279.212</v>
      </c>
      <c r="DI12" s="13">
        <f>V12+AA12+AF12+AK12+AP12+AU12+AX12+BA12+BD12+BG12+BJ12+BM12+BU12+BX12+CA12+CD12+CG12+CJ12+CM16+CP12+CV12+CY12+DB12+DE12+DF12</f>
        <v>41162.810400000002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f t="shared" si="23"/>
        <v>0</v>
      </c>
      <c r="ED12" s="13">
        <f t="shared" si="23"/>
        <v>0</v>
      </c>
      <c r="EE12" s="13">
        <f t="shared" si="23"/>
        <v>0</v>
      </c>
    </row>
    <row r="13" spans="1:135" s="16" customFormat="1" ht="19.5" customHeight="1" x14ac:dyDescent="0.25">
      <c r="A13" s="14">
        <v>4</v>
      </c>
      <c r="B13" s="15" t="s">
        <v>14</v>
      </c>
      <c r="C13" s="13">
        <v>73139.344299999997</v>
      </c>
      <c r="D13" s="13">
        <v>38583.292800000003</v>
      </c>
      <c r="E13" s="13">
        <f t="shared" si="25"/>
        <v>311829.90000000002</v>
      </c>
      <c r="F13" s="13">
        <f t="shared" si="25"/>
        <v>77957.475000000006</v>
      </c>
      <c r="G13" s="13">
        <f t="shared" si="0"/>
        <v>29386.215100000001</v>
      </c>
      <c r="H13" s="13">
        <f t="shared" si="26"/>
        <v>37.695185868962533</v>
      </c>
      <c r="I13" s="13">
        <f t="shared" si="1"/>
        <v>9.4237964672406331</v>
      </c>
      <c r="J13" s="13">
        <f t="shared" si="2"/>
        <v>118715.7</v>
      </c>
      <c r="K13" s="13">
        <f t="shared" si="2"/>
        <v>29678.924999999999</v>
      </c>
      <c r="L13" s="13">
        <f t="shared" si="3"/>
        <v>13585.115100000001</v>
      </c>
      <c r="M13" s="13">
        <f t="shared" si="4"/>
        <v>45.773609050866909</v>
      </c>
      <c r="N13" s="13">
        <f t="shared" si="5"/>
        <v>11.443402262716727</v>
      </c>
      <c r="O13" s="13">
        <f t="shared" si="27"/>
        <v>48418.8</v>
      </c>
      <c r="P13" s="13">
        <f t="shared" si="6"/>
        <v>12104.7</v>
      </c>
      <c r="Q13" s="13">
        <f t="shared" si="6"/>
        <v>5916.1432999999997</v>
      </c>
      <c r="R13" s="13">
        <f t="shared" si="7"/>
        <v>48.874761869356526</v>
      </c>
      <c r="S13" s="13">
        <f t="shared" si="8"/>
        <v>12.218690467339131</v>
      </c>
      <c r="T13" s="13">
        <v>1545.8</v>
      </c>
      <c r="U13" s="13">
        <f t="shared" si="28"/>
        <v>386.45</v>
      </c>
      <c r="V13" s="13">
        <v>111.2863</v>
      </c>
      <c r="W13" s="13">
        <f t="shared" si="9"/>
        <v>28.797075947729333</v>
      </c>
      <c r="X13" s="13">
        <f t="shared" si="10"/>
        <v>7.1992689869323332</v>
      </c>
      <c r="Y13" s="13">
        <v>32593</v>
      </c>
      <c r="Z13" s="13">
        <f t="shared" si="29"/>
        <v>8148.25</v>
      </c>
      <c r="AA13" s="13">
        <v>5124.0883999999996</v>
      </c>
      <c r="AB13" s="13">
        <f t="shared" si="11"/>
        <v>62.88575338262816</v>
      </c>
      <c r="AC13" s="13">
        <f t="shared" si="12"/>
        <v>15.72143834565704</v>
      </c>
      <c r="AD13" s="13">
        <v>46873</v>
      </c>
      <c r="AE13" s="13">
        <f t="shared" si="30"/>
        <v>11718.25</v>
      </c>
      <c r="AF13" s="13">
        <v>5804.857</v>
      </c>
      <c r="AG13" s="13">
        <f t="shared" si="13"/>
        <v>49.536893307447784</v>
      </c>
      <c r="AH13" s="13">
        <f t="shared" si="14"/>
        <v>12.384223326861946</v>
      </c>
      <c r="AI13" s="13">
        <v>4923.2</v>
      </c>
      <c r="AJ13" s="13">
        <f t="shared" si="31"/>
        <v>1230.8</v>
      </c>
      <c r="AK13" s="13">
        <v>558.14</v>
      </c>
      <c r="AL13" s="13">
        <f t="shared" si="15"/>
        <v>45.347741306467334</v>
      </c>
      <c r="AM13" s="13">
        <f t="shared" si="16"/>
        <v>11.336935326616834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189613.5</v>
      </c>
      <c r="AZ13" s="13">
        <f t="shared" si="33"/>
        <v>47403.375</v>
      </c>
      <c r="BA13" s="13">
        <v>15801.1</v>
      </c>
      <c r="BB13" s="13">
        <v>0</v>
      </c>
      <c r="BC13" s="13">
        <v>0</v>
      </c>
      <c r="BD13" s="13">
        <v>0</v>
      </c>
      <c r="BE13" s="13">
        <v>3500.7</v>
      </c>
      <c r="BF13" s="13">
        <f t="shared" si="34"/>
        <v>875.17499999999995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f t="shared" si="17"/>
        <v>13677.2</v>
      </c>
      <c r="BO13" s="13">
        <f t="shared" si="17"/>
        <v>3419.3</v>
      </c>
      <c r="BP13" s="13">
        <f t="shared" si="18"/>
        <v>1025.9754</v>
      </c>
      <c r="BQ13" s="13">
        <f t="shared" si="19"/>
        <v>30.005422162430907</v>
      </c>
      <c r="BR13" s="13">
        <f t="shared" si="20"/>
        <v>7.5013555406077268</v>
      </c>
      <c r="BS13" s="13">
        <v>1131</v>
      </c>
      <c r="BT13" s="13">
        <f t="shared" si="35"/>
        <v>282.75</v>
      </c>
      <c r="BU13" s="13">
        <v>196.26339999999999</v>
      </c>
      <c r="BV13" s="13">
        <v>10294.200000000001</v>
      </c>
      <c r="BW13" s="13">
        <f t="shared" ref="BW13:BW23" si="43">BV13/4</f>
        <v>2573.5500000000002</v>
      </c>
      <c r="BX13" s="13">
        <v>708.43200000000002</v>
      </c>
      <c r="BY13" s="13">
        <v>0</v>
      </c>
      <c r="BZ13" s="13">
        <v>0</v>
      </c>
      <c r="CA13" s="13">
        <v>0</v>
      </c>
      <c r="CB13" s="13">
        <v>2252</v>
      </c>
      <c r="CC13" s="13">
        <f t="shared" si="36"/>
        <v>563</v>
      </c>
      <c r="CD13" s="13">
        <v>121.28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18103.5</v>
      </c>
      <c r="CO13" s="13">
        <f t="shared" si="38"/>
        <v>4525.875</v>
      </c>
      <c r="CP13" s="13">
        <v>535.76800000000003</v>
      </c>
      <c r="CQ13" s="13">
        <v>3336</v>
      </c>
      <c r="CR13" s="13">
        <f t="shared" si="39"/>
        <v>834</v>
      </c>
      <c r="CS13" s="13">
        <v>153.768</v>
      </c>
      <c r="CT13" s="13">
        <v>0</v>
      </c>
      <c r="CU13" s="13">
        <v>0</v>
      </c>
      <c r="CV13" s="13">
        <v>0</v>
      </c>
      <c r="CW13" s="13">
        <v>1000</v>
      </c>
      <c r="CX13" s="13">
        <f t="shared" si="41"/>
        <v>250</v>
      </c>
      <c r="CY13" s="13">
        <v>400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25</v>
      </c>
      <c r="DF13" s="13">
        <v>0</v>
      </c>
      <c r="DG13" s="13">
        <f t="shared" si="21"/>
        <v>311829.90000000002</v>
      </c>
      <c r="DH13" s="13">
        <f t="shared" si="21"/>
        <v>77957.475000000006</v>
      </c>
      <c r="DI13" s="13">
        <f t="shared" si="22"/>
        <v>29386.215100000001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f t="shared" si="23"/>
        <v>0</v>
      </c>
      <c r="ED13" s="13">
        <f t="shared" si="23"/>
        <v>0</v>
      </c>
      <c r="EE13" s="13">
        <f t="shared" si="23"/>
        <v>0</v>
      </c>
    </row>
    <row r="14" spans="1:135" s="16" customFormat="1" ht="19.5" customHeight="1" x14ac:dyDescent="0.25">
      <c r="A14" s="14">
        <v>5</v>
      </c>
      <c r="B14" s="15" t="s">
        <v>15</v>
      </c>
      <c r="C14" s="13">
        <v>7022.4183000000003</v>
      </c>
      <c r="D14" s="13">
        <v>2081.402</v>
      </c>
      <c r="E14" s="13">
        <f t="shared" si="25"/>
        <v>176901.3</v>
      </c>
      <c r="F14" s="13">
        <f t="shared" si="25"/>
        <v>44225.324999999997</v>
      </c>
      <c r="G14" s="13">
        <f t="shared" si="0"/>
        <v>12650.403699999999</v>
      </c>
      <c r="H14" s="13">
        <f t="shared" si="26"/>
        <v>28.60443354571165</v>
      </c>
      <c r="I14" s="13">
        <f t="shared" si="1"/>
        <v>7.1511083864279126</v>
      </c>
      <c r="J14" s="13">
        <f t="shared" si="2"/>
        <v>53286</v>
      </c>
      <c r="K14" s="13">
        <f t="shared" si="2"/>
        <v>13321.5</v>
      </c>
      <c r="L14" s="13">
        <f t="shared" si="3"/>
        <v>2738.1036999999997</v>
      </c>
      <c r="M14" s="13">
        <f t="shared" si="4"/>
        <v>20.554019442254997</v>
      </c>
      <c r="N14" s="13">
        <f t="shared" si="5"/>
        <v>5.1385048605637493</v>
      </c>
      <c r="O14" s="13">
        <f t="shared" si="27"/>
        <v>26674</v>
      </c>
      <c r="P14" s="13">
        <f t="shared" si="6"/>
        <v>6668.5</v>
      </c>
      <c r="Q14" s="13">
        <f t="shared" si="6"/>
        <v>1319.8537000000001</v>
      </c>
      <c r="R14" s="13">
        <f t="shared" si="7"/>
        <v>19.792362600284925</v>
      </c>
      <c r="S14" s="13">
        <f t="shared" si="8"/>
        <v>4.9480906500712312</v>
      </c>
      <c r="T14" s="13">
        <v>855</v>
      </c>
      <c r="U14" s="13">
        <f t="shared" si="28"/>
        <v>213.75</v>
      </c>
      <c r="V14" s="13">
        <v>380.6037</v>
      </c>
      <c r="W14" s="13">
        <f t="shared" si="9"/>
        <v>178.06021052631579</v>
      </c>
      <c r="X14" s="13">
        <f t="shared" si="10"/>
        <v>44.515052631578946</v>
      </c>
      <c r="Y14" s="13">
        <v>8492</v>
      </c>
      <c r="Z14" s="13">
        <f t="shared" si="29"/>
        <v>2123</v>
      </c>
      <c r="AA14" s="13">
        <v>69.94</v>
      </c>
      <c r="AB14" s="13">
        <f t="shared" si="11"/>
        <v>3.2943947244465379</v>
      </c>
      <c r="AC14" s="13">
        <f t="shared" si="12"/>
        <v>0.82359868111163448</v>
      </c>
      <c r="AD14" s="13">
        <v>25819</v>
      </c>
      <c r="AE14" s="13">
        <f t="shared" si="30"/>
        <v>6454.75</v>
      </c>
      <c r="AF14" s="13">
        <v>939.25</v>
      </c>
      <c r="AG14" s="13">
        <f t="shared" si="13"/>
        <v>14.551299430651845</v>
      </c>
      <c r="AH14" s="13">
        <f t="shared" si="14"/>
        <v>3.6378248576629613</v>
      </c>
      <c r="AI14" s="13">
        <v>580</v>
      </c>
      <c r="AJ14" s="13">
        <f t="shared" si="31"/>
        <v>145</v>
      </c>
      <c r="AK14" s="13">
        <v>101.5</v>
      </c>
      <c r="AL14" s="13">
        <f t="shared" si="15"/>
        <v>70</v>
      </c>
      <c r="AM14" s="13">
        <f t="shared" si="16"/>
        <v>17.5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118947.8</v>
      </c>
      <c r="AZ14" s="13">
        <f t="shared" si="33"/>
        <v>29736.95</v>
      </c>
      <c r="BA14" s="13">
        <v>9912.2999999999993</v>
      </c>
      <c r="BB14" s="13">
        <v>0</v>
      </c>
      <c r="BC14" s="13">
        <v>0</v>
      </c>
      <c r="BD14" s="13">
        <v>0</v>
      </c>
      <c r="BE14" s="13">
        <v>4667.5</v>
      </c>
      <c r="BF14" s="13">
        <f t="shared" si="34"/>
        <v>1166.875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f t="shared" si="17"/>
        <v>4020</v>
      </c>
      <c r="BO14" s="13">
        <f t="shared" si="17"/>
        <v>1005</v>
      </c>
      <c r="BP14" s="13">
        <f t="shared" si="18"/>
        <v>37.5</v>
      </c>
      <c r="BQ14" s="13">
        <f t="shared" si="19"/>
        <v>3.7313432835820892</v>
      </c>
      <c r="BR14" s="13">
        <f t="shared" si="20"/>
        <v>0.93283582089552231</v>
      </c>
      <c r="BS14" s="13">
        <v>2600</v>
      </c>
      <c r="BT14" s="13">
        <f t="shared" si="35"/>
        <v>650</v>
      </c>
      <c r="BU14" s="13">
        <v>20</v>
      </c>
      <c r="BV14" s="13">
        <v>600</v>
      </c>
      <c r="BW14" s="13">
        <f t="shared" si="43"/>
        <v>150</v>
      </c>
      <c r="BX14" s="13">
        <v>17.5</v>
      </c>
      <c r="BY14" s="13">
        <v>0</v>
      </c>
      <c r="BZ14" s="13">
        <v>0</v>
      </c>
      <c r="CA14" s="13">
        <v>0</v>
      </c>
      <c r="CB14" s="13">
        <v>820</v>
      </c>
      <c r="CC14" s="13">
        <f t="shared" si="36"/>
        <v>205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13500</v>
      </c>
      <c r="CO14" s="13">
        <f t="shared" si="38"/>
        <v>3375</v>
      </c>
      <c r="CP14" s="13">
        <v>1209.31</v>
      </c>
      <c r="CQ14" s="13">
        <v>2000</v>
      </c>
      <c r="CR14" s="13">
        <f t="shared" si="39"/>
        <v>500</v>
      </c>
      <c r="CS14" s="13">
        <v>123.69</v>
      </c>
      <c r="CT14" s="13">
        <v>0</v>
      </c>
      <c r="CU14" s="13">
        <v>0</v>
      </c>
      <c r="CV14" s="13">
        <v>0</v>
      </c>
      <c r="CW14" s="13">
        <v>20</v>
      </c>
      <c r="CX14" s="13">
        <f t="shared" si="41"/>
        <v>5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f t="shared" si="21"/>
        <v>176901.3</v>
      </c>
      <c r="DH14" s="13">
        <f t="shared" si="21"/>
        <v>44225.324999999997</v>
      </c>
      <c r="DI14" s="13">
        <f t="shared" si="22"/>
        <v>12650.403699999999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f t="shared" si="23"/>
        <v>0</v>
      </c>
      <c r="ED14" s="13">
        <f t="shared" si="23"/>
        <v>0</v>
      </c>
      <c r="EE14" s="13">
        <f t="shared" si="23"/>
        <v>0</v>
      </c>
    </row>
    <row r="15" spans="1:135" s="16" customFormat="1" ht="19.5" customHeight="1" x14ac:dyDescent="0.25">
      <c r="A15" s="14">
        <v>6</v>
      </c>
      <c r="B15" s="15" t="s">
        <v>16</v>
      </c>
      <c r="C15" s="13">
        <v>64292.663399999998</v>
      </c>
      <c r="D15" s="13">
        <v>7345.2584999999999</v>
      </c>
      <c r="E15" s="13">
        <f t="shared" si="25"/>
        <v>679411.19999999995</v>
      </c>
      <c r="F15" s="13">
        <f t="shared" si="25"/>
        <v>169852.79999999999</v>
      </c>
      <c r="G15" s="13">
        <f t="shared" si="0"/>
        <v>56647.0461</v>
      </c>
      <c r="H15" s="13">
        <f t="shared" si="26"/>
        <v>33.350669579777318</v>
      </c>
      <c r="I15" s="13">
        <f t="shared" si="1"/>
        <v>8.3376673949443294</v>
      </c>
      <c r="J15" s="13">
        <f t="shared" si="2"/>
        <v>225230</v>
      </c>
      <c r="K15" s="13">
        <f t="shared" si="2"/>
        <v>56307.5</v>
      </c>
      <c r="L15" s="13">
        <f t="shared" si="3"/>
        <v>20559.0461</v>
      </c>
      <c r="M15" s="13">
        <f t="shared" si="4"/>
        <v>36.51209181725347</v>
      </c>
      <c r="N15" s="13">
        <f t="shared" si="5"/>
        <v>9.1280229543133675</v>
      </c>
      <c r="O15" s="13">
        <f t="shared" si="27"/>
        <v>98873</v>
      </c>
      <c r="P15" s="13">
        <f t="shared" si="6"/>
        <v>24718.25</v>
      </c>
      <c r="Q15" s="13">
        <f t="shared" si="6"/>
        <v>10623.146200000001</v>
      </c>
      <c r="R15" s="13">
        <f t="shared" si="7"/>
        <v>42.976934855825156</v>
      </c>
      <c r="S15" s="13">
        <f t="shared" si="8"/>
        <v>10.744233713956289</v>
      </c>
      <c r="T15" s="13">
        <v>6600</v>
      </c>
      <c r="U15" s="13">
        <f t="shared" si="28"/>
        <v>1650</v>
      </c>
      <c r="V15" s="13">
        <v>2132.5882000000001</v>
      </c>
      <c r="W15" s="13">
        <f t="shared" si="9"/>
        <v>129.24776969696973</v>
      </c>
      <c r="X15" s="13">
        <f t="shared" si="10"/>
        <v>32.311942424242432</v>
      </c>
      <c r="Y15" s="13">
        <v>3500</v>
      </c>
      <c r="Z15" s="13">
        <f t="shared" si="29"/>
        <v>875</v>
      </c>
      <c r="AA15" s="13">
        <v>390.63499999999999</v>
      </c>
      <c r="AB15" s="13">
        <f t="shared" si="11"/>
        <v>44.643999999999998</v>
      </c>
      <c r="AC15" s="13">
        <f t="shared" si="12"/>
        <v>11.161</v>
      </c>
      <c r="AD15" s="13">
        <v>92273</v>
      </c>
      <c r="AE15" s="13">
        <f t="shared" si="30"/>
        <v>23068.25</v>
      </c>
      <c r="AF15" s="13">
        <v>8490.5580000000009</v>
      </c>
      <c r="AG15" s="13">
        <f t="shared" si="13"/>
        <v>36.806251016006854</v>
      </c>
      <c r="AH15" s="13">
        <f t="shared" si="14"/>
        <v>9.2015627540017135</v>
      </c>
      <c r="AI15" s="13">
        <v>13039</v>
      </c>
      <c r="AJ15" s="13">
        <f t="shared" si="31"/>
        <v>3259.75</v>
      </c>
      <c r="AK15" s="13">
        <v>894.98</v>
      </c>
      <c r="AL15" s="13">
        <f t="shared" si="15"/>
        <v>27.455479714702047</v>
      </c>
      <c r="AM15" s="13">
        <f t="shared" si="16"/>
        <v>6.8638699286755118</v>
      </c>
      <c r="AN15" s="13">
        <v>10500</v>
      </c>
      <c r="AO15" s="13">
        <f t="shared" si="32"/>
        <v>2625</v>
      </c>
      <c r="AP15" s="13">
        <v>906</v>
      </c>
      <c r="AQ15" s="13">
        <f>AP15/AO15*100</f>
        <v>34.514285714285712</v>
      </c>
      <c r="AR15" s="13">
        <f>AP15/AN15*100</f>
        <v>8.6285714285714281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433055</v>
      </c>
      <c r="AZ15" s="13">
        <f t="shared" si="33"/>
        <v>108263.75</v>
      </c>
      <c r="BA15" s="13">
        <v>36088</v>
      </c>
      <c r="BB15" s="13">
        <v>0</v>
      </c>
      <c r="BC15" s="13">
        <v>0</v>
      </c>
      <c r="BD15" s="13">
        <v>0</v>
      </c>
      <c r="BE15" s="13">
        <v>13769.2</v>
      </c>
      <c r="BF15" s="13">
        <f t="shared" si="34"/>
        <v>3442.3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f t="shared" si="17"/>
        <v>5000</v>
      </c>
      <c r="BO15" s="13">
        <f t="shared" si="17"/>
        <v>1250</v>
      </c>
      <c r="BP15" s="13">
        <f t="shared" si="18"/>
        <v>115.01300000000001</v>
      </c>
      <c r="BQ15" s="13">
        <f t="shared" si="19"/>
        <v>9.2010400000000008</v>
      </c>
      <c r="BR15" s="13">
        <f t="shared" si="20"/>
        <v>2.3002600000000002</v>
      </c>
      <c r="BS15" s="13">
        <v>5000</v>
      </c>
      <c r="BT15" s="13">
        <f t="shared" si="35"/>
        <v>1250</v>
      </c>
      <c r="BU15" s="13">
        <v>115.01300000000001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f t="shared" si="36"/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7357</v>
      </c>
      <c r="CI15" s="13">
        <f t="shared" si="37"/>
        <v>1839.25</v>
      </c>
      <c r="CJ15" s="13">
        <v>0</v>
      </c>
      <c r="CK15" s="13">
        <v>0</v>
      </c>
      <c r="CL15" s="13">
        <v>0</v>
      </c>
      <c r="CM15" s="13">
        <v>0</v>
      </c>
      <c r="CN15" s="13">
        <v>93718</v>
      </c>
      <c r="CO15" s="13">
        <f t="shared" si="38"/>
        <v>23429.5</v>
      </c>
      <c r="CP15" s="13">
        <v>7229.2718999999997</v>
      </c>
      <c r="CQ15" s="13">
        <v>33000</v>
      </c>
      <c r="CR15" s="13">
        <f t="shared" si="39"/>
        <v>8250</v>
      </c>
      <c r="CS15" s="13">
        <v>1896.6719000000001</v>
      </c>
      <c r="CT15" s="13">
        <v>0</v>
      </c>
      <c r="CU15" s="13">
        <v>0</v>
      </c>
      <c r="CV15" s="13">
        <v>0</v>
      </c>
      <c r="CW15" s="13">
        <v>600</v>
      </c>
      <c r="CX15" s="13">
        <f t="shared" si="41"/>
        <v>150</v>
      </c>
      <c r="CY15" s="13">
        <v>400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f t="shared" si="21"/>
        <v>679411.19999999995</v>
      </c>
      <c r="DH15" s="13">
        <f t="shared" si="21"/>
        <v>169852.79999999999</v>
      </c>
      <c r="DI15" s="13">
        <f t="shared" si="22"/>
        <v>56647.0461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f t="shared" si="23"/>
        <v>0</v>
      </c>
      <c r="ED15" s="13">
        <f t="shared" si="23"/>
        <v>0</v>
      </c>
      <c r="EE15" s="13">
        <f t="shared" si="23"/>
        <v>0</v>
      </c>
    </row>
    <row r="16" spans="1:135" s="16" customFormat="1" ht="19.5" customHeight="1" x14ac:dyDescent="0.25">
      <c r="A16" s="14">
        <v>7</v>
      </c>
      <c r="B16" s="15" t="s">
        <v>17</v>
      </c>
      <c r="C16" s="13">
        <v>125.14579999999999</v>
      </c>
      <c r="D16" s="13">
        <v>291.74299999999999</v>
      </c>
      <c r="E16" s="13">
        <f t="shared" si="25"/>
        <v>82818.200000000012</v>
      </c>
      <c r="F16" s="13">
        <f t="shared" si="25"/>
        <v>20704.550000000003</v>
      </c>
      <c r="G16" s="13">
        <f t="shared" si="0"/>
        <v>5717.5574999999999</v>
      </c>
      <c r="H16" s="13">
        <f t="shared" si="26"/>
        <v>27.614980765097524</v>
      </c>
      <c r="I16" s="13">
        <f t="shared" si="1"/>
        <v>6.903745191274381</v>
      </c>
      <c r="J16" s="13">
        <f t="shared" si="2"/>
        <v>15524.5</v>
      </c>
      <c r="K16" s="13">
        <f t="shared" si="2"/>
        <v>3881.125</v>
      </c>
      <c r="L16" s="13">
        <f t="shared" si="3"/>
        <v>323.65750000000003</v>
      </c>
      <c r="M16" s="13">
        <f t="shared" si="4"/>
        <v>8.3392701858352929</v>
      </c>
      <c r="N16" s="13">
        <f t="shared" si="5"/>
        <v>2.0848175464588232</v>
      </c>
      <c r="O16" s="13">
        <f t="shared" si="27"/>
        <v>6252.5</v>
      </c>
      <c r="P16" s="13">
        <f t="shared" si="6"/>
        <v>1563.125</v>
      </c>
      <c r="Q16" s="13">
        <f t="shared" si="6"/>
        <v>310.8075</v>
      </c>
      <c r="R16" s="13">
        <f t="shared" si="7"/>
        <v>19.88372650939624</v>
      </c>
      <c r="S16" s="13">
        <f t="shared" si="8"/>
        <v>4.97093162734906</v>
      </c>
      <c r="T16" s="13">
        <v>0</v>
      </c>
      <c r="U16" s="13">
        <f t="shared" si="28"/>
        <v>0</v>
      </c>
      <c r="V16" s="13">
        <v>10.807499999999999</v>
      </c>
      <c r="W16" s="13">
        <v>0</v>
      </c>
      <c r="X16" s="13">
        <v>0</v>
      </c>
      <c r="Y16" s="13">
        <v>16</v>
      </c>
      <c r="Z16" s="13">
        <f t="shared" si="29"/>
        <v>4</v>
      </c>
      <c r="AA16" s="13">
        <v>2.6</v>
      </c>
      <c r="AB16" s="13">
        <f t="shared" si="11"/>
        <v>65</v>
      </c>
      <c r="AC16" s="13">
        <f t="shared" si="12"/>
        <v>16.25</v>
      </c>
      <c r="AD16" s="13">
        <v>6252.5</v>
      </c>
      <c r="AE16" s="13">
        <f t="shared" si="30"/>
        <v>1563.125</v>
      </c>
      <c r="AF16" s="13">
        <v>300</v>
      </c>
      <c r="AG16" s="13">
        <f t="shared" si="13"/>
        <v>19.192323070771693</v>
      </c>
      <c r="AH16" s="13">
        <f t="shared" si="14"/>
        <v>4.7980807676929231</v>
      </c>
      <c r="AI16" s="13">
        <v>532</v>
      </c>
      <c r="AJ16" s="13">
        <f t="shared" si="31"/>
        <v>133</v>
      </c>
      <c r="AK16" s="13">
        <v>0</v>
      </c>
      <c r="AL16" s="13">
        <f t="shared" si="15"/>
        <v>0</v>
      </c>
      <c r="AM16" s="13">
        <f t="shared" si="16"/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64726.6</v>
      </c>
      <c r="AZ16" s="13">
        <f t="shared" si="33"/>
        <v>16181.65</v>
      </c>
      <c r="BA16" s="13">
        <v>5393.9</v>
      </c>
      <c r="BB16" s="13">
        <v>0</v>
      </c>
      <c r="BC16" s="13">
        <v>0</v>
      </c>
      <c r="BD16" s="13">
        <v>0</v>
      </c>
      <c r="BE16" s="13">
        <v>2567.1</v>
      </c>
      <c r="BF16" s="13">
        <f t="shared" si="34"/>
        <v>641.77499999999998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f t="shared" si="17"/>
        <v>0</v>
      </c>
      <c r="BO16" s="13">
        <f t="shared" si="17"/>
        <v>0</v>
      </c>
      <c r="BP16" s="13">
        <f t="shared" si="18"/>
        <v>10.25</v>
      </c>
      <c r="BQ16" s="13">
        <v>0</v>
      </c>
      <c r="BR16" s="13">
        <v>0</v>
      </c>
      <c r="BS16" s="13">
        <v>0</v>
      </c>
      <c r="BT16" s="13">
        <f t="shared" si="35"/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f t="shared" si="36"/>
        <v>0</v>
      </c>
      <c r="CD16" s="13">
        <v>10.25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8724</v>
      </c>
      <c r="CO16" s="13">
        <f t="shared" si="38"/>
        <v>2181</v>
      </c>
      <c r="CP16" s="13">
        <v>0</v>
      </c>
      <c r="CQ16" s="13">
        <v>2635</v>
      </c>
      <c r="CR16" s="13">
        <f t="shared" si="39"/>
        <v>658.75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f t="shared" si="41"/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f t="shared" si="21"/>
        <v>82818.200000000012</v>
      </c>
      <c r="DH16" s="13">
        <f t="shared" si="21"/>
        <v>20704.550000000003</v>
      </c>
      <c r="DI16" s="13">
        <f t="shared" si="22"/>
        <v>5717.5574999999999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f t="shared" si="23"/>
        <v>0</v>
      </c>
      <c r="ED16" s="13">
        <f t="shared" si="23"/>
        <v>0</v>
      </c>
      <c r="EE16" s="13">
        <f t="shared" si="23"/>
        <v>0</v>
      </c>
    </row>
    <row r="17" spans="1:135" s="16" customFormat="1" ht="19.5" customHeight="1" x14ac:dyDescent="0.25">
      <c r="A17" s="14">
        <v>8</v>
      </c>
      <c r="B17" s="15" t="s">
        <v>18</v>
      </c>
      <c r="C17" s="13">
        <v>32.934100000000001</v>
      </c>
      <c r="D17" s="13">
        <v>72.100499999999997</v>
      </c>
      <c r="E17" s="13">
        <f t="shared" si="25"/>
        <v>12748.5</v>
      </c>
      <c r="F17" s="13">
        <f t="shared" si="25"/>
        <v>3187.125</v>
      </c>
      <c r="G17" s="13">
        <f t="shared" si="0"/>
        <v>1704.8085000000001</v>
      </c>
      <c r="H17" s="13">
        <f t="shared" si="26"/>
        <v>53.49048123308625</v>
      </c>
      <c r="I17" s="13">
        <f t="shared" si="1"/>
        <v>13.372620308271562</v>
      </c>
      <c r="J17" s="13">
        <f t="shared" si="2"/>
        <v>3837.2</v>
      </c>
      <c r="K17" s="13">
        <f t="shared" si="2"/>
        <v>959.3</v>
      </c>
      <c r="L17" s="13">
        <f t="shared" si="3"/>
        <v>962.20849999999996</v>
      </c>
      <c r="M17" s="13">
        <f t="shared" si="4"/>
        <v>100.30318982591473</v>
      </c>
      <c r="N17" s="13">
        <f t="shared" si="5"/>
        <v>25.075797456478682</v>
      </c>
      <c r="O17" s="13">
        <f t="shared" si="27"/>
        <v>1329.5</v>
      </c>
      <c r="P17" s="13">
        <f t="shared" si="6"/>
        <v>332.375</v>
      </c>
      <c r="Q17" s="13">
        <f t="shared" si="6"/>
        <v>25.1585</v>
      </c>
      <c r="R17" s="13">
        <f t="shared" si="7"/>
        <v>7.5693117713426101</v>
      </c>
      <c r="S17" s="13">
        <f t="shared" si="8"/>
        <v>1.8923279428356525</v>
      </c>
      <c r="T17" s="13">
        <v>0.3</v>
      </c>
      <c r="U17" s="13">
        <f t="shared" si="28"/>
        <v>7.4999999999999997E-2</v>
      </c>
      <c r="V17" s="13">
        <v>0.1585</v>
      </c>
      <c r="W17" s="13">
        <f>V17/U17*100</f>
        <v>211.33333333333331</v>
      </c>
      <c r="X17" s="13">
        <f>V17/T17*100</f>
        <v>52.833333333333329</v>
      </c>
      <c r="Y17" s="13">
        <v>2094.1999999999998</v>
      </c>
      <c r="Z17" s="13">
        <f t="shared" si="29"/>
        <v>523.54999999999995</v>
      </c>
      <c r="AA17" s="13">
        <v>931.05</v>
      </c>
      <c r="AB17" s="13">
        <f t="shared" si="11"/>
        <v>177.8340177633464</v>
      </c>
      <c r="AC17" s="13">
        <f t="shared" si="12"/>
        <v>44.458504440836599</v>
      </c>
      <c r="AD17" s="13">
        <v>1329.2</v>
      </c>
      <c r="AE17" s="13">
        <f t="shared" si="30"/>
        <v>332.3</v>
      </c>
      <c r="AF17" s="13">
        <v>25</v>
      </c>
      <c r="AG17" s="13">
        <f t="shared" si="13"/>
        <v>7.5233222991272939</v>
      </c>
      <c r="AH17" s="13">
        <f t="shared" si="14"/>
        <v>1.8808305747818235</v>
      </c>
      <c r="AI17" s="13">
        <v>4</v>
      </c>
      <c r="AJ17" s="13">
        <f t="shared" si="31"/>
        <v>1</v>
      </c>
      <c r="AK17" s="13">
        <v>0</v>
      </c>
      <c r="AL17" s="13">
        <f t="shared" si="15"/>
        <v>0</v>
      </c>
      <c r="AM17" s="13">
        <f t="shared" si="16"/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8911.2999999999993</v>
      </c>
      <c r="AZ17" s="13">
        <f t="shared" si="33"/>
        <v>2227.8249999999998</v>
      </c>
      <c r="BA17" s="13">
        <v>742.6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f t="shared" si="17"/>
        <v>409.5</v>
      </c>
      <c r="BO17" s="13">
        <f t="shared" si="17"/>
        <v>102.375</v>
      </c>
      <c r="BP17" s="13">
        <f t="shared" si="18"/>
        <v>0</v>
      </c>
      <c r="BQ17" s="13">
        <f t="shared" si="19"/>
        <v>0</v>
      </c>
      <c r="BR17" s="13">
        <f t="shared" si="20"/>
        <v>0</v>
      </c>
      <c r="BS17" s="13">
        <v>409.5</v>
      </c>
      <c r="BT17" s="13">
        <f t="shared" si="35"/>
        <v>102.375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f t="shared" si="36"/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f t="shared" si="38"/>
        <v>0</v>
      </c>
      <c r="CP17" s="13">
        <v>6</v>
      </c>
      <c r="CQ17" s="13">
        <v>0</v>
      </c>
      <c r="CR17" s="13">
        <f t="shared" si="39"/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f t="shared" si="41"/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f t="shared" si="21"/>
        <v>12748.5</v>
      </c>
      <c r="DH17" s="13">
        <f t="shared" si="21"/>
        <v>3187.125</v>
      </c>
      <c r="DI17" s="13">
        <f t="shared" si="22"/>
        <v>1704.8085000000001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f t="shared" si="23"/>
        <v>0</v>
      </c>
      <c r="ED17" s="13">
        <f t="shared" si="23"/>
        <v>0</v>
      </c>
      <c r="EE17" s="13">
        <f t="shared" si="23"/>
        <v>0</v>
      </c>
    </row>
    <row r="18" spans="1:135" s="16" customFormat="1" ht="19.5" customHeight="1" x14ac:dyDescent="0.25">
      <c r="A18" s="14">
        <v>9</v>
      </c>
      <c r="B18" s="15" t="s">
        <v>19</v>
      </c>
      <c r="C18" s="13">
        <v>1267.652</v>
      </c>
      <c r="D18" s="13">
        <v>0</v>
      </c>
      <c r="E18" s="13">
        <f t="shared" si="25"/>
        <v>5192</v>
      </c>
      <c r="F18" s="13">
        <f t="shared" si="25"/>
        <v>1298</v>
      </c>
      <c r="G18" s="13">
        <f t="shared" si="0"/>
        <v>591.50099999999998</v>
      </c>
      <c r="H18" s="13">
        <f t="shared" si="26"/>
        <v>45.57018489984592</v>
      </c>
      <c r="I18" s="13">
        <f t="shared" si="1"/>
        <v>11.39254622496148</v>
      </c>
      <c r="J18" s="13">
        <f t="shared" si="2"/>
        <v>1035.0999999999999</v>
      </c>
      <c r="K18" s="13">
        <f t="shared" si="2"/>
        <v>258.77499999999998</v>
      </c>
      <c r="L18" s="13">
        <f t="shared" si="3"/>
        <v>245.101</v>
      </c>
      <c r="M18" s="13">
        <f t="shared" si="4"/>
        <v>94.715872862525359</v>
      </c>
      <c r="N18" s="13">
        <f t="shared" si="5"/>
        <v>23.67896821563134</v>
      </c>
      <c r="O18" s="13">
        <f t="shared" si="27"/>
        <v>845.1</v>
      </c>
      <c r="P18" s="13">
        <f t="shared" si="6"/>
        <v>211.27500000000001</v>
      </c>
      <c r="Q18" s="13">
        <f t="shared" si="6"/>
        <v>245.101</v>
      </c>
      <c r="R18" s="13">
        <f t="shared" si="7"/>
        <v>116.01041296887942</v>
      </c>
      <c r="S18" s="13">
        <f t="shared" si="8"/>
        <v>29.002603242219855</v>
      </c>
      <c r="T18" s="13">
        <v>38.1</v>
      </c>
      <c r="U18" s="13">
        <f t="shared" si="28"/>
        <v>9.5250000000000004</v>
      </c>
      <c r="V18" s="13">
        <v>0</v>
      </c>
      <c r="W18" s="13">
        <f>V18/U18*100</f>
        <v>0</v>
      </c>
      <c r="X18" s="13">
        <f>V18/T18*100</f>
        <v>0</v>
      </c>
      <c r="Y18" s="13">
        <v>100</v>
      </c>
      <c r="Z18" s="13">
        <f t="shared" si="29"/>
        <v>25</v>
      </c>
      <c r="AA18" s="13">
        <v>0</v>
      </c>
      <c r="AB18" s="13">
        <f t="shared" si="11"/>
        <v>0</v>
      </c>
      <c r="AC18" s="13">
        <f t="shared" si="12"/>
        <v>0</v>
      </c>
      <c r="AD18" s="13">
        <v>807</v>
      </c>
      <c r="AE18" s="13">
        <f t="shared" si="30"/>
        <v>201.75</v>
      </c>
      <c r="AF18" s="13">
        <v>245.101</v>
      </c>
      <c r="AG18" s="13">
        <f t="shared" si="13"/>
        <v>121.48748451053284</v>
      </c>
      <c r="AH18" s="13">
        <f t="shared" si="14"/>
        <v>30.371871127633209</v>
      </c>
      <c r="AI18" s="13">
        <v>0</v>
      </c>
      <c r="AJ18" s="13">
        <f t="shared" si="31"/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4156.8999999999996</v>
      </c>
      <c r="AZ18" s="13">
        <f t="shared" si="33"/>
        <v>1039.2249999999999</v>
      </c>
      <c r="BA18" s="13">
        <v>346.4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f t="shared" si="17"/>
        <v>90</v>
      </c>
      <c r="BO18" s="13">
        <f t="shared" si="17"/>
        <v>22.5</v>
      </c>
      <c r="BP18" s="13">
        <f t="shared" si="18"/>
        <v>0</v>
      </c>
      <c r="BQ18" s="13">
        <f t="shared" si="19"/>
        <v>0</v>
      </c>
      <c r="BR18" s="13">
        <f t="shared" si="20"/>
        <v>0</v>
      </c>
      <c r="BS18" s="13">
        <v>90</v>
      </c>
      <c r="BT18" s="13">
        <f t="shared" si="35"/>
        <v>22.5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f t="shared" si="36"/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f t="shared" si="38"/>
        <v>0</v>
      </c>
      <c r="CP18" s="13">
        <v>0</v>
      </c>
      <c r="CQ18" s="13">
        <v>0</v>
      </c>
      <c r="CR18" s="13">
        <f t="shared" si="39"/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f t="shared" si="41"/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f t="shared" si="21"/>
        <v>5192</v>
      </c>
      <c r="DH18" s="13">
        <f t="shared" si="21"/>
        <v>1298</v>
      </c>
      <c r="DI18" s="13">
        <f t="shared" si="22"/>
        <v>591.50099999999998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f t="shared" si="23"/>
        <v>0</v>
      </c>
      <c r="ED18" s="13">
        <f t="shared" si="23"/>
        <v>0</v>
      </c>
      <c r="EE18" s="13">
        <f t="shared" si="23"/>
        <v>0</v>
      </c>
    </row>
    <row r="19" spans="1:135" s="16" customFormat="1" ht="19.5" customHeight="1" x14ac:dyDescent="0.25">
      <c r="A19" s="14">
        <v>10</v>
      </c>
      <c r="B19" s="15" t="s">
        <v>20</v>
      </c>
      <c r="C19" s="13">
        <v>7862.0054</v>
      </c>
      <c r="D19" s="13">
        <v>11094.445900000001</v>
      </c>
      <c r="E19" s="13">
        <f t="shared" si="25"/>
        <v>103049.5</v>
      </c>
      <c r="F19" s="13">
        <f t="shared" si="25"/>
        <v>25762.375</v>
      </c>
      <c r="G19" s="13">
        <f t="shared" si="0"/>
        <v>8097.4540999999999</v>
      </c>
      <c r="H19" s="13">
        <f t="shared" si="26"/>
        <v>31.431318347007991</v>
      </c>
      <c r="I19" s="13">
        <f t="shared" si="1"/>
        <v>7.8578295867519978</v>
      </c>
      <c r="J19" s="13">
        <f t="shared" si="2"/>
        <v>12795.6</v>
      </c>
      <c r="K19" s="13">
        <f t="shared" si="2"/>
        <v>3198.9</v>
      </c>
      <c r="L19" s="13">
        <f t="shared" si="3"/>
        <v>576.25409999999999</v>
      </c>
      <c r="M19" s="13">
        <f t="shared" si="4"/>
        <v>18.014132983212981</v>
      </c>
      <c r="N19" s="13">
        <f t="shared" si="5"/>
        <v>4.5035332458032453</v>
      </c>
      <c r="O19" s="13">
        <f t="shared" si="27"/>
        <v>6873.6</v>
      </c>
      <c r="P19" s="13">
        <f t="shared" si="6"/>
        <v>1718.4</v>
      </c>
      <c r="Q19" s="13">
        <f t="shared" si="6"/>
        <v>535.13210000000004</v>
      </c>
      <c r="R19" s="13">
        <f t="shared" si="7"/>
        <v>31.141300046554939</v>
      </c>
      <c r="S19" s="13">
        <f t="shared" si="8"/>
        <v>7.7853250116387347</v>
      </c>
      <c r="T19" s="13">
        <v>0</v>
      </c>
      <c r="U19" s="13">
        <f t="shared" si="28"/>
        <v>0</v>
      </c>
      <c r="V19" s="13">
        <v>0.28610000000000002</v>
      </c>
      <c r="W19" s="13">
        <v>0</v>
      </c>
      <c r="X19" s="13">
        <v>0</v>
      </c>
      <c r="Y19" s="13">
        <v>4372</v>
      </c>
      <c r="Z19" s="13">
        <f t="shared" si="29"/>
        <v>1093</v>
      </c>
      <c r="AA19" s="13">
        <v>0.122</v>
      </c>
      <c r="AB19" s="25">
        <f t="shared" si="11"/>
        <v>1.1161939615736506E-2</v>
      </c>
      <c r="AC19" s="26">
        <f t="shared" si="12"/>
        <v>2.7904849039341265E-3</v>
      </c>
      <c r="AD19" s="13">
        <v>6873.6</v>
      </c>
      <c r="AE19" s="13">
        <f t="shared" si="30"/>
        <v>1718.4</v>
      </c>
      <c r="AF19" s="13">
        <v>534.846</v>
      </c>
      <c r="AG19" s="13">
        <f t="shared" si="13"/>
        <v>31.124650837988828</v>
      </c>
      <c r="AH19" s="13">
        <f t="shared" si="14"/>
        <v>7.7811627094972069</v>
      </c>
      <c r="AI19" s="13">
        <v>100</v>
      </c>
      <c r="AJ19" s="13">
        <f t="shared" si="31"/>
        <v>25</v>
      </c>
      <c r="AK19" s="13">
        <v>0</v>
      </c>
      <c r="AL19" s="13">
        <f>AK19/AJ19*100</f>
        <v>0</v>
      </c>
      <c r="AM19" s="13">
        <f>AK19/AI19*100</f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90253.9</v>
      </c>
      <c r="AZ19" s="13">
        <f t="shared" si="33"/>
        <v>22563.474999999999</v>
      </c>
      <c r="BA19" s="13">
        <v>7521.2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f t="shared" si="17"/>
        <v>1080</v>
      </c>
      <c r="BO19" s="13">
        <f t="shared" si="17"/>
        <v>270</v>
      </c>
      <c r="BP19" s="13">
        <f t="shared" si="18"/>
        <v>40</v>
      </c>
      <c r="BQ19" s="13">
        <f t="shared" si="19"/>
        <v>14.814814814814813</v>
      </c>
      <c r="BR19" s="13">
        <f t="shared" si="20"/>
        <v>3.7037037037037033</v>
      </c>
      <c r="BS19" s="13">
        <v>500</v>
      </c>
      <c r="BT19" s="13">
        <f t="shared" si="35"/>
        <v>125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580</v>
      </c>
      <c r="CC19" s="13">
        <f t="shared" si="36"/>
        <v>145</v>
      </c>
      <c r="CD19" s="13">
        <v>40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370</v>
      </c>
      <c r="CO19" s="13">
        <f t="shared" si="38"/>
        <v>92.5</v>
      </c>
      <c r="CP19" s="13">
        <v>1</v>
      </c>
      <c r="CQ19" s="13">
        <v>370</v>
      </c>
      <c r="CR19" s="13">
        <f t="shared" si="39"/>
        <v>92.5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f t="shared" si="41"/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f t="shared" si="21"/>
        <v>103049.5</v>
      </c>
      <c r="DH19" s="13">
        <f t="shared" si="21"/>
        <v>25762.375</v>
      </c>
      <c r="DI19" s="13">
        <f t="shared" si="22"/>
        <v>8097.4540999999999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f t="shared" si="23"/>
        <v>0</v>
      </c>
      <c r="ED19" s="13">
        <f t="shared" si="23"/>
        <v>0</v>
      </c>
      <c r="EE19" s="13">
        <f t="shared" si="23"/>
        <v>0</v>
      </c>
    </row>
    <row r="20" spans="1:135" s="16" customFormat="1" ht="19.5" customHeight="1" x14ac:dyDescent="0.25">
      <c r="A20" s="14">
        <v>11</v>
      </c>
      <c r="B20" s="15" t="s">
        <v>21</v>
      </c>
      <c r="C20" s="13">
        <v>1808.5907</v>
      </c>
      <c r="D20" s="13">
        <v>536.77459999999996</v>
      </c>
      <c r="E20" s="13">
        <f t="shared" si="25"/>
        <v>128685.8</v>
      </c>
      <c r="F20" s="13">
        <f t="shared" si="25"/>
        <v>32171.45</v>
      </c>
      <c r="G20" s="13">
        <f t="shared" si="0"/>
        <v>10266.0152</v>
      </c>
      <c r="H20" s="13">
        <f t="shared" si="26"/>
        <v>31.910327946051542</v>
      </c>
      <c r="I20" s="13">
        <f t="shared" si="1"/>
        <v>7.9775819865128854</v>
      </c>
      <c r="J20" s="13">
        <f t="shared" si="2"/>
        <v>32900</v>
      </c>
      <c r="K20" s="13">
        <f t="shared" si="2"/>
        <v>8225</v>
      </c>
      <c r="L20" s="13">
        <f t="shared" si="3"/>
        <v>2478.3152</v>
      </c>
      <c r="M20" s="13">
        <f t="shared" si="4"/>
        <v>30.131491793313071</v>
      </c>
      <c r="N20" s="13">
        <f t="shared" si="5"/>
        <v>7.5328729483282677</v>
      </c>
      <c r="O20" s="13">
        <f t="shared" si="27"/>
        <v>13000</v>
      </c>
      <c r="P20" s="13">
        <f t="shared" si="6"/>
        <v>3250</v>
      </c>
      <c r="Q20" s="13">
        <f t="shared" si="6"/>
        <v>1822.7352000000001</v>
      </c>
      <c r="R20" s="13">
        <f t="shared" si="7"/>
        <v>56.084160000000004</v>
      </c>
      <c r="S20" s="13">
        <f t="shared" si="8"/>
        <v>14.021040000000001</v>
      </c>
      <c r="T20" s="13">
        <v>0</v>
      </c>
      <c r="U20" s="13">
        <f t="shared" si="28"/>
        <v>0</v>
      </c>
      <c r="V20" s="13">
        <v>0.33119999999999999</v>
      </c>
      <c r="W20" s="13">
        <v>0</v>
      </c>
      <c r="X20" s="13">
        <v>0</v>
      </c>
      <c r="Y20" s="13">
        <v>11300</v>
      </c>
      <c r="Z20" s="13">
        <f t="shared" si="29"/>
        <v>2825</v>
      </c>
      <c r="AA20" s="13">
        <v>219.03899999999999</v>
      </c>
      <c r="AB20" s="13">
        <f t="shared" si="11"/>
        <v>7.7535929203539817</v>
      </c>
      <c r="AC20" s="13">
        <f t="shared" si="12"/>
        <v>1.9383982300884954</v>
      </c>
      <c r="AD20" s="13">
        <v>13000</v>
      </c>
      <c r="AE20" s="13">
        <f t="shared" si="30"/>
        <v>3250</v>
      </c>
      <c r="AF20" s="13">
        <v>1822.404</v>
      </c>
      <c r="AG20" s="13">
        <f t="shared" si="13"/>
        <v>56.073969230769229</v>
      </c>
      <c r="AH20" s="13">
        <f t="shared" si="14"/>
        <v>14.018492307692307</v>
      </c>
      <c r="AI20" s="13">
        <v>1550</v>
      </c>
      <c r="AJ20" s="13">
        <f t="shared" si="31"/>
        <v>387.5</v>
      </c>
      <c r="AK20" s="13">
        <v>2.2589999999999999</v>
      </c>
      <c r="AL20" s="13">
        <f>AK20/AJ20*100</f>
        <v>0.58296774193548384</v>
      </c>
      <c r="AM20" s="13">
        <f>AK20/AI20*100</f>
        <v>0.14574193548387096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93452.1</v>
      </c>
      <c r="AZ20" s="13">
        <f t="shared" si="33"/>
        <v>23363.025000000001</v>
      </c>
      <c r="BA20" s="13">
        <v>7787.7</v>
      </c>
      <c r="BB20" s="13">
        <v>0</v>
      </c>
      <c r="BC20" s="13">
        <v>0</v>
      </c>
      <c r="BD20" s="13">
        <v>0</v>
      </c>
      <c r="BE20" s="13">
        <v>2333.6999999999998</v>
      </c>
      <c r="BF20" s="13">
        <f t="shared" si="34"/>
        <v>583.42499999999995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f t="shared" si="17"/>
        <v>1500</v>
      </c>
      <c r="BO20" s="13">
        <f t="shared" si="17"/>
        <v>375</v>
      </c>
      <c r="BP20" s="13">
        <f t="shared" si="18"/>
        <v>18.382999999999999</v>
      </c>
      <c r="BQ20" s="13">
        <f t="shared" si="19"/>
        <v>4.9021333333333335</v>
      </c>
      <c r="BR20" s="13">
        <f t="shared" si="20"/>
        <v>1.2255333333333334</v>
      </c>
      <c r="BS20" s="13">
        <v>1475</v>
      </c>
      <c r="BT20" s="13">
        <f t="shared" si="35"/>
        <v>368.75</v>
      </c>
      <c r="BU20" s="13">
        <v>18.382999999999999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25</v>
      </c>
      <c r="CC20" s="13">
        <f t="shared" si="36"/>
        <v>6.25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5550</v>
      </c>
      <c r="CO20" s="13">
        <f t="shared" si="38"/>
        <v>1387.5</v>
      </c>
      <c r="CP20" s="13">
        <v>415.899</v>
      </c>
      <c r="CQ20" s="13">
        <v>0</v>
      </c>
      <c r="CR20" s="13">
        <f t="shared" si="39"/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f t="shared" si="41"/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f t="shared" si="21"/>
        <v>128685.8</v>
      </c>
      <c r="DH20" s="13">
        <f t="shared" si="21"/>
        <v>32171.45</v>
      </c>
      <c r="DI20" s="13">
        <f t="shared" si="22"/>
        <v>10266.0152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f t="shared" si="23"/>
        <v>0</v>
      </c>
      <c r="ED20" s="13">
        <f t="shared" si="23"/>
        <v>0</v>
      </c>
      <c r="EE20" s="13">
        <f t="shared" si="23"/>
        <v>0</v>
      </c>
    </row>
    <row r="21" spans="1:135" s="16" customFormat="1" ht="19.5" customHeight="1" x14ac:dyDescent="0.25">
      <c r="A21" s="14">
        <v>12</v>
      </c>
      <c r="B21" s="15" t="s">
        <v>22</v>
      </c>
      <c r="C21" s="13">
        <v>250.81370000000001</v>
      </c>
      <c r="D21" s="13">
        <v>0</v>
      </c>
      <c r="E21" s="13">
        <f t="shared" si="25"/>
        <v>15448</v>
      </c>
      <c r="F21" s="13">
        <f t="shared" si="25"/>
        <v>3862</v>
      </c>
      <c r="G21" s="13">
        <f t="shared" si="0"/>
        <v>1026.4954</v>
      </c>
      <c r="H21" s="13">
        <f t="shared" si="26"/>
        <v>26.57937338166753</v>
      </c>
      <c r="I21" s="13">
        <f t="shared" si="1"/>
        <v>6.6448433454168825</v>
      </c>
      <c r="J21" s="13">
        <f t="shared" si="2"/>
        <v>4430</v>
      </c>
      <c r="K21" s="13">
        <f t="shared" si="2"/>
        <v>1107.5</v>
      </c>
      <c r="L21" s="13">
        <f t="shared" si="3"/>
        <v>108.3954</v>
      </c>
      <c r="M21" s="13">
        <f t="shared" si="4"/>
        <v>9.7873950338600437</v>
      </c>
      <c r="N21" s="13">
        <f t="shared" si="5"/>
        <v>2.4468487584650109</v>
      </c>
      <c r="O21" s="13">
        <f t="shared" si="27"/>
        <v>2860</v>
      </c>
      <c r="P21" s="13">
        <f t="shared" si="6"/>
        <v>715</v>
      </c>
      <c r="Q21" s="13">
        <f t="shared" si="6"/>
        <v>92.395399999999995</v>
      </c>
      <c r="R21" s="13">
        <f t="shared" si="7"/>
        <v>12.922433566433567</v>
      </c>
      <c r="S21" s="13">
        <f t="shared" si="8"/>
        <v>3.2306083916083916</v>
      </c>
      <c r="T21" s="13">
        <v>60</v>
      </c>
      <c r="U21" s="13">
        <f t="shared" si="28"/>
        <v>15</v>
      </c>
      <c r="V21" s="13">
        <v>9.5399999999999999E-2</v>
      </c>
      <c r="W21" s="13">
        <f>V21/U21*100</f>
        <v>0.63600000000000001</v>
      </c>
      <c r="X21" s="13">
        <f>V21/T21*100</f>
        <v>0.159</v>
      </c>
      <c r="Y21" s="13">
        <v>1500</v>
      </c>
      <c r="Z21" s="13">
        <f t="shared" si="29"/>
        <v>375</v>
      </c>
      <c r="AA21" s="13">
        <v>0</v>
      </c>
      <c r="AB21" s="13">
        <f t="shared" si="11"/>
        <v>0</v>
      </c>
      <c r="AC21" s="13">
        <f t="shared" si="12"/>
        <v>0</v>
      </c>
      <c r="AD21" s="13">
        <v>2800</v>
      </c>
      <c r="AE21" s="13">
        <f t="shared" si="30"/>
        <v>700</v>
      </c>
      <c r="AF21" s="13">
        <v>92.3</v>
      </c>
      <c r="AG21" s="13">
        <f t="shared" si="13"/>
        <v>13.185714285714283</v>
      </c>
      <c r="AH21" s="13">
        <f t="shared" si="14"/>
        <v>3.2964285714285708</v>
      </c>
      <c r="AI21" s="13">
        <v>0</v>
      </c>
      <c r="AJ21" s="13">
        <f t="shared" si="31"/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11018</v>
      </c>
      <c r="AZ21" s="13">
        <f t="shared" si="33"/>
        <v>2754.5</v>
      </c>
      <c r="BA21" s="13">
        <v>918.1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f t="shared" si="17"/>
        <v>70</v>
      </c>
      <c r="BO21" s="13">
        <f t="shared" si="17"/>
        <v>17.5</v>
      </c>
      <c r="BP21" s="13">
        <f t="shared" si="18"/>
        <v>16</v>
      </c>
      <c r="BQ21" s="13">
        <f t="shared" si="19"/>
        <v>91.428571428571431</v>
      </c>
      <c r="BR21" s="13">
        <f t="shared" si="20"/>
        <v>22.857142857142858</v>
      </c>
      <c r="BS21" s="13">
        <v>0</v>
      </c>
      <c r="BT21" s="13">
        <f t="shared" si="35"/>
        <v>0</v>
      </c>
      <c r="BU21" s="13">
        <v>0</v>
      </c>
      <c r="BV21" s="13">
        <v>70</v>
      </c>
      <c r="BW21" s="13">
        <f t="shared" si="43"/>
        <v>17.5</v>
      </c>
      <c r="BX21" s="13">
        <v>16</v>
      </c>
      <c r="BY21" s="13">
        <v>0</v>
      </c>
      <c r="BZ21" s="13">
        <v>0</v>
      </c>
      <c r="CA21" s="13">
        <v>0</v>
      </c>
      <c r="CB21" s="13">
        <v>0</v>
      </c>
      <c r="CC21" s="13">
        <f t="shared" si="36"/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f t="shared" si="38"/>
        <v>0</v>
      </c>
      <c r="CP21" s="13">
        <v>0</v>
      </c>
      <c r="CQ21" s="13">
        <v>0</v>
      </c>
      <c r="CR21" s="13">
        <f t="shared" si="39"/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f t="shared" si="41"/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f t="shared" si="21"/>
        <v>15448</v>
      </c>
      <c r="DH21" s="13">
        <f t="shared" si="21"/>
        <v>3862</v>
      </c>
      <c r="DI21" s="13">
        <f t="shared" si="22"/>
        <v>1026.4954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f t="shared" si="23"/>
        <v>0</v>
      </c>
      <c r="ED21" s="13">
        <f t="shared" si="23"/>
        <v>0</v>
      </c>
      <c r="EE21" s="13">
        <f t="shared" si="23"/>
        <v>0</v>
      </c>
    </row>
    <row r="22" spans="1:135" s="19" customFormat="1" ht="19.5" customHeight="1" x14ac:dyDescent="0.25">
      <c r="A22" s="14">
        <v>13</v>
      </c>
      <c r="B22" s="15" t="s">
        <v>23</v>
      </c>
      <c r="C22" s="13">
        <v>4143.2133000000003</v>
      </c>
      <c r="D22" s="13">
        <v>4091.8449999999998</v>
      </c>
      <c r="E22" s="13">
        <f t="shared" si="25"/>
        <v>99406.400000000009</v>
      </c>
      <c r="F22" s="13">
        <f t="shared" si="25"/>
        <v>24851.600000000002</v>
      </c>
      <c r="G22" s="13">
        <f t="shared" si="0"/>
        <v>8809.9602999999988</v>
      </c>
      <c r="H22" s="13">
        <f t="shared" si="26"/>
        <v>35.450274026622019</v>
      </c>
      <c r="I22" s="13">
        <f t="shared" si="1"/>
        <v>8.8625685066555047</v>
      </c>
      <c r="J22" s="13">
        <f t="shared" si="2"/>
        <v>19827.8</v>
      </c>
      <c r="K22" s="13">
        <f t="shared" si="2"/>
        <v>4956.95</v>
      </c>
      <c r="L22" s="13">
        <f t="shared" si="3"/>
        <v>2178.3602999999998</v>
      </c>
      <c r="M22" s="13">
        <f t="shared" si="4"/>
        <v>43.945577421599971</v>
      </c>
      <c r="N22" s="13">
        <f t="shared" si="5"/>
        <v>10.986394355399993</v>
      </c>
      <c r="O22" s="13">
        <f t="shared" si="27"/>
        <v>9582.8000000000011</v>
      </c>
      <c r="P22" s="13">
        <f t="shared" si="6"/>
        <v>2395.7000000000003</v>
      </c>
      <c r="Q22" s="13">
        <f t="shared" si="6"/>
        <v>1698.0102999999999</v>
      </c>
      <c r="R22" s="13">
        <f t="shared" si="7"/>
        <v>70.877417873690348</v>
      </c>
      <c r="S22" s="13">
        <f t="shared" si="8"/>
        <v>17.719354468422587</v>
      </c>
      <c r="T22" s="13">
        <v>4.2</v>
      </c>
      <c r="U22" s="13">
        <f t="shared" si="28"/>
        <v>1.05</v>
      </c>
      <c r="V22" s="13">
        <v>0.5403</v>
      </c>
      <c r="W22" s="13">
        <f>V22/U22*100</f>
        <v>51.457142857142856</v>
      </c>
      <c r="X22" s="13">
        <f>V22/T22*100</f>
        <v>12.864285714285714</v>
      </c>
      <c r="Y22" s="13">
        <v>5515</v>
      </c>
      <c r="Z22" s="13">
        <f t="shared" si="29"/>
        <v>1378.75</v>
      </c>
      <c r="AA22" s="13">
        <v>114.15</v>
      </c>
      <c r="AB22" s="13">
        <f t="shared" si="11"/>
        <v>8.2792384406165009</v>
      </c>
      <c r="AC22" s="13">
        <f t="shared" si="12"/>
        <v>2.0698096101541252</v>
      </c>
      <c r="AD22" s="13">
        <v>9578.6</v>
      </c>
      <c r="AE22" s="13">
        <f t="shared" si="30"/>
        <v>2394.65</v>
      </c>
      <c r="AF22" s="13">
        <v>1697.47</v>
      </c>
      <c r="AG22" s="13">
        <f t="shared" si="13"/>
        <v>70.885933226149959</v>
      </c>
      <c r="AH22" s="13">
        <f t="shared" si="14"/>
        <v>17.72148330653749</v>
      </c>
      <c r="AI22" s="13">
        <v>580</v>
      </c>
      <c r="AJ22" s="13">
        <f t="shared" si="31"/>
        <v>145</v>
      </c>
      <c r="AK22" s="13">
        <v>0</v>
      </c>
      <c r="AL22" s="13">
        <f>AK22/AJ22*100</f>
        <v>0</v>
      </c>
      <c r="AM22" s="13">
        <f>AK22/AI22*100</f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79578.600000000006</v>
      </c>
      <c r="AZ22" s="13">
        <f t="shared" si="33"/>
        <v>19894.650000000001</v>
      </c>
      <c r="BA22" s="13">
        <v>6631.6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f t="shared" si="17"/>
        <v>950</v>
      </c>
      <c r="BO22" s="13">
        <f t="shared" si="17"/>
        <v>237.5</v>
      </c>
      <c r="BP22" s="13">
        <f t="shared" si="18"/>
        <v>142.30000000000001</v>
      </c>
      <c r="BQ22" s="13">
        <f t="shared" si="19"/>
        <v>59.915789473684214</v>
      </c>
      <c r="BR22" s="13">
        <f t="shared" si="20"/>
        <v>14.978947368421053</v>
      </c>
      <c r="BS22" s="13">
        <v>0</v>
      </c>
      <c r="BT22" s="13">
        <f t="shared" si="35"/>
        <v>0</v>
      </c>
      <c r="BU22" s="13">
        <v>0</v>
      </c>
      <c r="BV22" s="13">
        <v>750</v>
      </c>
      <c r="BW22" s="13">
        <f t="shared" si="43"/>
        <v>187.5</v>
      </c>
      <c r="BX22" s="13">
        <v>142.30000000000001</v>
      </c>
      <c r="BY22" s="13">
        <v>0</v>
      </c>
      <c r="BZ22" s="13">
        <v>0</v>
      </c>
      <c r="CA22" s="13">
        <v>0</v>
      </c>
      <c r="CB22" s="13">
        <v>200</v>
      </c>
      <c r="CC22" s="13">
        <f t="shared" si="36"/>
        <v>50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3200</v>
      </c>
      <c r="CO22" s="13">
        <f t="shared" si="38"/>
        <v>800</v>
      </c>
      <c r="CP22" s="13">
        <v>223.9</v>
      </c>
      <c r="CQ22" s="13">
        <v>600</v>
      </c>
      <c r="CR22" s="13">
        <f t="shared" si="39"/>
        <v>150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f t="shared" si="41"/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f t="shared" si="21"/>
        <v>99406.400000000009</v>
      </c>
      <c r="DH22" s="13">
        <f t="shared" si="21"/>
        <v>24851.600000000002</v>
      </c>
      <c r="DI22" s="13">
        <f t="shared" si="22"/>
        <v>8809.9602999999988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f t="shared" si="23"/>
        <v>0</v>
      </c>
      <c r="ED22" s="13">
        <f t="shared" si="23"/>
        <v>0</v>
      </c>
      <c r="EE22" s="13">
        <f t="shared" si="23"/>
        <v>0</v>
      </c>
    </row>
    <row r="23" spans="1:135" s="19" customFormat="1" ht="19.5" customHeight="1" x14ac:dyDescent="0.25">
      <c r="A23" s="14">
        <v>14</v>
      </c>
      <c r="B23" s="15" t="s">
        <v>24</v>
      </c>
      <c r="C23" s="13">
        <v>135.94499999999999</v>
      </c>
      <c r="D23" s="13">
        <v>733.01880000000006</v>
      </c>
      <c r="E23" s="13">
        <f t="shared" si="25"/>
        <v>56077.700000000004</v>
      </c>
      <c r="F23" s="13">
        <f t="shared" si="25"/>
        <v>14019.425000000001</v>
      </c>
      <c r="G23" s="13">
        <f t="shared" si="0"/>
        <v>4664.1574999999993</v>
      </c>
      <c r="H23" s="13">
        <f t="shared" si="26"/>
        <v>33.269249630423495</v>
      </c>
      <c r="I23" s="13">
        <f t="shared" si="1"/>
        <v>8.3173124076058738</v>
      </c>
      <c r="J23" s="13">
        <f t="shared" si="2"/>
        <v>10241.9</v>
      </c>
      <c r="K23" s="13">
        <f t="shared" si="2"/>
        <v>2560.4749999999999</v>
      </c>
      <c r="L23" s="13">
        <f t="shared" si="3"/>
        <v>844.45749999999998</v>
      </c>
      <c r="M23" s="13">
        <f t="shared" si="4"/>
        <v>32.980501664730177</v>
      </c>
      <c r="N23" s="13">
        <f t="shared" si="5"/>
        <v>8.2451254161825442</v>
      </c>
      <c r="O23" s="13">
        <f t="shared" si="27"/>
        <v>4518.5</v>
      </c>
      <c r="P23" s="13">
        <f t="shared" si="6"/>
        <v>1129.625</v>
      </c>
      <c r="Q23" s="13">
        <f t="shared" si="6"/>
        <v>237.36750000000001</v>
      </c>
      <c r="R23" s="13">
        <f t="shared" si="7"/>
        <v>21.012946774372026</v>
      </c>
      <c r="S23" s="13">
        <f t="shared" si="8"/>
        <v>5.2532366935930064</v>
      </c>
      <c r="T23" s="13">
        <v>0</v>
      </c>
      <c r="U23" s="13">
        <f t="shared" si="28"/>
        <v>0</v>
      </c>
      <c r="V23" s="13">
        <v>7.9275000000000002</v>
      </c>
      <c r="W23" s="13">
        <v>0</v>
      </c>
      <c r="X23" s="13">
        <v>0</v>
      </c>
      <c r="Y23" s="13">
        <v>2901.4</v>
      </c>
      <c r="Z23" s="13">
        <f t="shared" si="29"/>
        <v>725.35</v>
      </c>
      <c r="AA23" s="13">
        <v>230.09</v>
      </c>
      <c r="AB23" s="13">
        <f t="shared" si="11"/>
        <v>31.721238023023368</v>
      </c>
      <c r="AC23" s="13">
        <f t="shared" si="12"/>
        <v>7.9303095057558419</v>
      </c>
      <c r="AD23" s="13">
        <v>4518.5</v>
      </c>
      <c r="AE23" s="13">
        <f t="shared" si="30"/>
        <v>1129.625</v>
      </c>
      <c r="AF23" s="13">
        <v>229.44</v>
      </c>
      <c r="AG23" s="13">
        <f t="shared" si="13"/>
        <v>20.311165209693481</v>
      </c>
      <c r="AH23" s="13">
        <f t="shared" si="14"/>
        <v>5.0777913024233703</v>
      </c>
      <c r="AI23" s="13">
        <v>760</v>
      </c>
      <c r="AJ23" s="13">
        <f t="shared" si="31"/>
        <v>190</v>
      </c>
      <c r="AK23" s="13">
        <v>151.5</v>
      </c>
      <c r="AL23" s="13">
        <f>AK23/AJ23*100</f>
        <v>79.736842105263165</v>
      </c>
      <c r="AM23" s="13">
        <f>AK23/AI23*100</f>
        <v>19.934210526315791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39835.800000000003</v>
      </c>
      <c r="AZ23" s="13">
        <f t="shared" si="33"/>
        <v>9958.9500000000007</v>
      </c>
      <c r="BA23" s="13">
        <v>3319.7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f t="shared" si="17"/>
        <v>672</v>
      </c>
      <c r="BO23" s="13">
        <f t="shared" si="17"/>
        <v>168</v>
      </c>
      <c r="BP23" s="13">
        <f t="shared" si="18"/>
        <v>153.5</v>
      </c>
      <c r="BQ23" s="13">
        <f t="shared" si="19"/>
        <v>91.36904761904762</v>
      </c>
      <c r="BR23" s="13">
        <f t="shared" si="20"/>
        <v>22.842261904761905</v>
      </c>
      <c r="BS23" s="13">
        <v>0</v>
      </c>
      <c r="BT23" s="13">
        <f t="shared" si="35"/>
        <v>0</v>
      </c>
      <c r="BU23" s="13">
        <v>0</v>
      </c>
      <c r="BV23" s="13">
        <v>390</v>
      </c>
      <c r="BW23" s="13">
        <f t="shared" si="43"/>
        <v>97.5</v>
      </c>
      <c r="BX23" s="13">
        <v>140</v>
      </c>
      <c r="BY23" s="13">
        <v>0</v>
      </c>
      <c r="BZ23" s="13">
        <v>0</v>
      </c>
      <c r="CA23" s="13">
        <v>0</v>
      </c>
      <c r="CB23" s="13">
        <v>282</v>
      </c>
      <c r="CC23" s="13">
        <f t="shared" si="36"/>
        <v>70.5</v>
      </c>
      <c r="CD23" s="13">
        <v>13.5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1390</v>
      </c>
      <c r="CO23" s="13">
        <f t="shared" si="38"/>
        <v>347.5</v>
      </c>
      <c r="CP23" s="13">
        <v>72</v>
      </c>
      <c r="CQ23" s="13">
        <v>290</v>
      </c>
      <c r="CR23" s="13">
        <f t="shared" si="39"/>
        <v>72.5</v>
      </c>
      <c r="CS23" s="13">
        <v>6</v>
      </c>
      <c r="CT23" s="13">
        <v>0</v>
      </c>
      <c r="CU23" s="13">
        <v>0</v>
      </c>
      <c r="CV23" s="13">
        <v>0</v>
      </c>
      <c r="CW23" s="13">
        <v>0</v>
      </c>
      <c r="CX23" s="13">
        <f t="shared" si="41"/>
        <v>0</v>
      </c>
      <c r="CY23" s="13">
        <v>0</v>
      </c>
      <c r="CZ23" s="13">
        <v>6000</v>
      </c>
      <c r="DA23" s="13">
        <f>CZ23/4</f>
        <v>1500</v>
      </c>
      <c r="DB23" s="13">
        <v>500</v>
      </c>
      <c r="DC23" s="13">
        <v>0</v>
      </c>
      <c r="DD23" s="13">
        <f t="shared" si="42"/>
        <v>0</v>
      </c>
      <c r="DE23" s="13">
        <v>0</v>
      </c>
      <c r="DF23" s="13">
        <v>0</v>
      </c>
      <c r="DG23" s="13">
        <f t="shared" si="21"/>
        <v>56077.700000000004</v>
      </c>
      <c r="DH23" s="13">
        <f t="shared" si="21"/>
        <v>14019.425000000001</v>
      </c>
      <c r="DI23" s="13">
        <f t="shared" si="22"/>
        <v>4664.1574999999993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f t="shared" si="23"/>
        <v>0</v>
      </c>
      <c r="ED23" s="13">
        <f t="shared" si="23"/>
        <v>0</v>
      </c>
      <c r="EE23" s="13">
        <f t="shared" si="23"/>
        <v>0</v>
      </c>
    </row>
    <row r="24" spans="1:135" s="19" customFormat="1" ht="19.5" customHeight="1" x14ac:dyDescent="0.25">
      <c r="A24" s="14">
        <v>15</v>
      </c>
      <c r="B24" s="15" t="s">
        <v>25</v>
      </c>
      <c r="C24" s="13">
        <v>6.9889000000000001</v>
      </c>
      <c r="D24" s="13">
        <v>11.1053</v>
      </c>
      <c r="E24" s="13">
        <f t="shared" si="25"/>
        <v>12006.3</v>
      </c>
      <c r="F24" s="13">
        <f t="shared" si="25"/>
        <v>3001.5749999999998</v>
      </c>
      <c r="G24" s="13">
        <f t="shared" si="0"/>
        <v>666.28110000000004</v>
      </c>
      <c r="H24" s="13">
        <f t="shared" si="26"/>
        <v>22.197716198995529</v>
      </c>
      <c r="I24" s="13">
        <f t="shared" si="1"/>
        <v>5.5494290497488823</v>
      </c>
      <c r="J24" s="13">
        <f t="shared" si="2"/>
        <v>7991.7</v>
      </c>
      <c r="K24" s="13">
        <f t="shared" si="2"/>
        <v>1997.925</v>
      </c>
      <c r="L24" s="13">
        <f t="shared" si="3"/>
        <v>331.68110000000001</v>
      </c>
      <c r="M24" s="13">
        <f t="shared" si="4"/>
        <v>16.601278826782789</v>
      </c>
      <c r="N24" s="13">
        <f t="shared" si="5"/>
        <v>4.1503197066956972</v>
      </c>
      <c r="O24" s="13">
        <f t="shared" si="27"/>
        <v>2475.6999999999998</v>
      </c>
      <c r="P24" s="13">
        <f t="shared" si="6"/>
        <v>618.92499999999995</v>
      </c>
      <c r="Q24" s="13">
        <f t="shared" si="6"/>
        <v>217.94310000000002</v>
      </c>
      <c r="R24" s="13">
        <f t="shared" si="7"/>
        <v>35.213167992890902</v>
      </c>
      <c r="S24" s="13">
        <f t="shared" si="8"/>
        <v>8.8032919982227256</v>
      </c>
      <c r="T24" s="13">
        <v>375.7</v>
      </c>
      <c r="U24" s="13">
        <f t="shared" si="28"/>
        <v>93.924999999999997</v>
      </c>
      <c r="V24" s="13">
        <v>31.383099999999999</v>
      </c>
      <c r="W24" s="13">
        <f>V24/U24*100</f>
        <v>33.412935853074259</v>
      </c>
      <c r="X24" s="13">
        <f>V24/T24*100</f>
        <v>8.3532339632685648</v>
      </c>
      <c r="Y24" s="13">
        <v>1600</v>
      </c>
      <c r="Z24" s="13">
        <f t="shared" si="29"/>
        <v>400</v>
      </c>
      <c r="AA24" s="13">
        <v>54.738</v>
      </c>
      <c r="AB24" s="13">
        <f t="shared" si="11"/>
        <v>13.6845</v>
      </c>
      <c r="AC24" s="13">
        <f t="shared" si="12"/>
        <v>3.421125</v>
      </c>
      <c r="AD24" s="13">
        <v>2100</v>
      </c>
      <c r="AE24" s="13">
        <f t="shared" si="30"/>
        <v>525</v>
      </c>
      <c r="AF24" s="13">
        <v>186.56</v>
      </c>
      <c r="AG24" s="13">
        <f t="shared" si="13"/>
        <v>35.5352380952381</v>
      </c>
      <c r="AH24" s="13">
        <f t="shared" si="14"/>
        <v>8.8838095238095249</v>
      </c>
      <c r="AI24" s="13">
        <v>36</v>
      </c>
      <c r="AJ24" s="13">
        <f t="shared" si="31"/>
        <v>9</v>
      </c>
      <c r="AK24" s="13">
        <v>0</v>
      </c>
      <c r="AL24" s="13">
        <f>AK24/AJ24*100</f>
        <v>0</v>
      </c>
      <c r="AM24" s="13">
        <f>AK24/AI24*100</f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4014.6</v>
      </c>
      <c r="AZ24" s="13">
        <f t="shared" si="33"/>
        <v>1003.65</v>
      </c>
      <c r="BA24" s="13">
        <v>334.6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f t="shared" si="17"/>
        <v>580</v>
      </c>
      <c r="BO24" s="13">
        <f t="shared" si="17"/>
        <v>145</v>
      </c>
      <c r="BP24" s="13">
        <f t="shared" si="18"/>
        <v>59</v>
      </c>
      <c r="BQ24" s="13">
        <f t="shared" si="19"/>
        <v>40.689655172413794</v>
      </c>
      <c r="BR24" s="13">
        <f t="shared" si="20"/>
        <v>10.172413793103448</v>
      </c>
      <c r="BS24" s="13">
        <v>580</v>
      </c>
      <c r="BT24" s="13">
        <f t="shared" si="35"/>
        <v>145</v>
      </c>
      <c r="BU24" s="13">
        <v>59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f t="shared" si="36"/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100</v>
      </c>
      <c r="CO24" s="13">
        <f t="shared" si="38"/>
        <v>25</v>
      </c>
      <c r="CP24" s="13">
        <v>0</v>
      </c>
      <c r="CQ24" s="13">
        <v>0</v>
      </c>
      <c r="CR24" s="13">
        <f t="shared" si="39"/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f t="shared" si="41"/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3200</v>
      </c>
      <c r="DD24" s="13">
        <f t="shared" si="42"/>
        <v>800</v>
      </c>
      <c r="DE24" s="13">
        <v>0</v>
      </c>
      <c r="DF24" s="13">
        <v>0</v>
      </c>
      <c r="DG24" s="13">
        <f t="shared" si="21"/>
        <v>12006.3</v>
      </c>
      <c r="DH24" s="13">
        <f t="shared" si="21"/>
        <v>3001.5749999999998</v>
      </c>
      <c r="DI24" s="13">
        <f t="shared" si="22"/>
        <v>666.28110000000004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f t="shared" si="23"/>
        <v>0</v>
      </c>
      <c r="ED24" s="13">
        <f t="shared" si="23"/>
        <v>0</v>
      </c>
      <c r="EE24" s="13">
        <f t="shared" si="23"/>
        <v>0</v>
      </c>
    </row>
    <row r="25" spans="1:135" s="19" customFormat="1" ht="19.5" customHeight="1" x14ac:dyDescent="0.25">
      <c r="A25" s="14">
        <v>16</v>
      </c>
      <c r="B25" s="15" t="s">
        <v>26</v>
      </c>
      <c r="C25" s="13">
        <v>6314.8941000000004</v>
      </c>
      <c r="D25" s="13">
        <v>3107.9659000000001</v>
      </c>
      <c r="E25" s="13">
        <f t="shared" si="25"/>
        <v>13662.1</v>
      </c>
      <c r="F25" s="13">
        <f t="shared" si="25"/>
        <v>3415.5250000000001</v>
      </c>
      <c r="G25" s="13">
        <f t="shared" si="0"/>
        <v>1428.8879999999999</v>
      </c>
      <c r="H25" s="13">
        <f t="shared" si="26"/>
        <v>41.835091237803844</v>
      </c>
      <c r="I25" s="13">
        <f t="shared" si="1"/>
        <v>10.458772809450961</v>
      </c>
      <c r="J25" s="13">
        <f t="shared" si="2"/>
        <v>5700</v>
      </c>
      <c r="K25" s="13">
        <f t="shared" si="2"/>
        <v>1425</v>
      </c>
      <c r="L25" s="13">
        <f t="shared" si="3"/>
        <v>765.38800000000003</v>
      </c>
      <c r="M25" s="13">
        <f t="shared" si="4"/>
        <v>53.711438596491234</v>
      </c>
      <c r="N25" s="13">
        <f t="shared" si="5"/>
        <v>13.427859649122809</v>
      </c>
      <c r="O25" s="13">
        <f t="shared" si="27"/>
        <v>1200</v>
      </c>
      <c r="P25" s="13">
        <f t="shared" si="6"/>
        <v>300</v>
      </c>
      <c r="Q25" s="13">
        <f t="shared" si="6"/>
        <v>324.58799999999997</v>
      </c>
      <c r="R25" s="13">
        <f t="shared" si="7"/>
        <v>108.19599999999998</v>
      </c>
      <c r="S25" s="13">
        <f t="shared" si="8"/>
        <v>27.048999999999996</v>
      </c>
      <c r="T25" s="13">
        <v>0</v>
      </c>
      <c r="U25" s="13">
        <f t="shared" si="28"/>
        <v>0</v>
      </c>
      <c r="V25" s="13">
        <v>5.1379999999999999</v>
      </c>
      <c r="W25" s="13">
        <v>0</v>
      </c>
      <c r="X25" s="13">
        <v>0</v>
      </c>
      <c r="Y25" s="13">
        <v>3000</v>
      </c>
      <c r="Z25" s="13">
        <f t="shared" si="29"/>
        <v>750</v>
      </c>
      <c r="AA25" s="13">
        <v>96.49</v>
      </c>
      <c r="AB25" s="13">
        <f t="shared" si="11"/>
        <v>12.865333333333332</v>
      </c>
      <c r="AC25" s="13">
        <f t="shared" si="12"/>
        <v>3.216333333333333</v>
      </c>
      <c r="AD25" s="13">
        <v>1200</v>
      </c>
      <c r="AE25" s="13">
        <f t="shared" si="30"/>
        <v>300</v>
      </c>
      <c r="AF25" s="13">
        <v>319.45</v>
      </c>
      <c r="AG25" s="13">
        <f t="shared" si="13"/>
        <v>106.48333333333333</v>
      </c>
      <c r="AH25" s="13">
        <f t="shared" si="14"/>
        <v>26.620833333333334</v>
      </c>
      <c r="AI25" s="13">
        <v>200</v>
      </c>
      <c r="AJ25" s="13">
        <f t="shared" si="31"/>
        <v>50</v>
      </c>
      <c r="AK25" s="13">
        <v>79.7</v>
      </c>
      <c r="AL25" s="13">
        <f>AK25/AJ25*100</f>
        <v>159.4</v>
      </c>
      <c r="AM25" s="13">
        <f>AK25/AI25*100</f>
        <v>39.85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7962.1</v>
      </c>
      <c r="AZ25" s="13">
        <f t="shared" si="33"/>
        <v>1990.5250000000001</v>
      </c>
      <c r="BA25" s="13">
        <v>663.5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f t="shared" si="17"/>
        <v>1100</v>
      </c>
      <c r="BO25" s="13">
        <f t="shared" si="17"/>
        <v>275</v>
      </c>
      <c r="BP25" s="13">
        <f t="shared" si="18"/>
        <v>260.02999999999997</v>
      </c>
      <c r="BQ25" s="13">
        <f t="shared" si="19"/>
        <v>94.556363636363628</v>
      </c>
      <c r="BR25" s="13">
        <f t="shared" si="20"/>
        <v>23.639090909090907</v>
      </c>
      <c r="BS25" s="13">
        <v>1100</v>
      </c>
      <c r="BT25" s="13">
        <f t="shared" si="35"/>
        <v>275</v>
      </c>
      <c r="BU25" s="13">
        <v>260.02999999999997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f t="shared" si="36"/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200</v>
      </c>
      <c r="CO25" s="13">
        <f t="shared" si="38"/>
        <v>50</v>
      </c>
      <c r="CP25" s="13">
        <v>4.58</v>
      </c>
      <c r="CQ25" s="13">
        <v>200</v>
      </c>
      <c r="CR25" s="13">
        <f t="shared" si="39"/>
        <v>50</v>
      </c>
      <c r="CS25" s="13">
        <v>4.58</v>
      </c>
      <c r="CT25" s="13">
        <v>0</v>
      </c>
      <c r="CU25" s="13">
        <v>0</v>
      </c>
      <c r="CV25" s="13">
        <v>0</v>
      </c>
      <c r="CW25" s="13">
        <v>0</v>
      </c>
      <c r="CX25" s="13">
        <f t="shared" si="41"/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f t="shared" si="21"/>
        <v>13662.1</v>
      </c>
      <c r="DH25" s="13">
        <f t="shared" si="21"/>
        <v>3415.5250000000001</v>
      </c>
      <c r="DI25" s="13">
        <f t="shared" si="22"/>
        <v>1428.8879999999999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f t="shared" si="23"/>
        <v>0</v>
      </c>
      <c r="ED25" s="13">
        <f t="shared" si="23"/>
        <v>0</v>
      </c>
      <c r="EE25" s="13">
        <f t="shared" si="23"/>
        <v>0</v>
      </c>
    </row>
    <row r="26" spans="1:135" s="19" customFormat="1" ht="19.5" customHeight="1" x14ac:dyDescent="0.25">
      <c r="A26" s="14">
        <v>17</v>
      </c>
      <c r="B26" s="15" t="s">
        <v>27</v>
      </c>
      <c r="C26" s="13">
        <v>0.54559999999999997</v>
      </c>
      <c r="D26" s="13">
        <v>5.4802</v>
      </c>
      <c r="E26" s="13">
        <f t="shared" si="25"/>
        <v>8104</v>
      </c>
      <c r="F26" s="13">
        <f t="shared" si="25"/>
        <v>2026</v>
      </c>
      <c r="G26" s="13">
        <f t="shared" si="0"/>
        <v>607</v>
      </c>
      <c r="H26" s="13">
        <f t="shared" si="26"/>
        <v>29.960513326752221</v>
      </c>
      <c r="I26" s="13">
        <f t="shared" si="1"/>
        <v>7.4901283316880551</v>
      </c>
      <c r="J26" s="13">
        <f t="shared" si="2"/>
        <v>1297.7</v>
      </c>
      <c r="K26" s="13">
        <f t="shared" si="2"/>
        <v>324.42500000000001</v>
      </c>
      <c r="L26" s="13">
        <f t="shared" si="3"/>
        <v>39.799999999999997</v>
      </c>
      <c r="M26" s="13">
        <f t="shared" si="4"/>
        <v>12.267858518918084</v>
      </c>
      <c r="N26" s="13">
        <f t="shared" si="5"/>
        <v>3.066964629729521</v>
      </c>
      <c r="O26" s="13">
        <f t="shared" si="27"/>
        <v>496</v>
      </c>
      <c r="P26" s="13">
        <f t="shared" ref="P26:P33" si="44">U26+AE26</f>
        <v>124</v>
      </c>
      <c r="Q26" s="13">
        <f t="shared" ref="Q26:Q33" si="45">V26+AF26</f>
        <v>19.899999999999999</v>
      </c>
      <c r="R26" s="13">
        <f t="shared" si="7"/>
        <v>16.048387096774192</v>
      </c>
      <c r="S26" s="13">
        <f t="shared" si="8"/>
        <v>4.012096774193548</v>
      </c>
      <c r="T26" s="13">
        <v>0</v>
      </c>
      <c r="U26" s="13">
        <f t="shared" si="28"/>
        <v>0</v>
      </c>
      <c r="V26" s="13">
        <v>0</v>
      </c>
      <c r="W26" s="13">
        <v>0</v>
      </c>
      <c r="X26" s="13">
        <v>0</v>
      </c>
      <c r="Y26" s="13">
        <v>596.70000000000005</v>
      </c>
      <c r="Z26" s="13">
        <f t="shared" si="29"/>
        <v>149.17500000000001</v>
      </c>
      <c r="AA26" s="13">
        <v>19.899999999999999</v>
      </c>
      <c r="AB26" s="13">
        <f t="shared" si="11"/>
        <v>13.340036869448632</v>
      </c>
      <c r="AC26" s="13">
        <f t="shared" si="12"/>
        <v>3.3350092173621579</v>
      </c>
      <c r="AD26" s="13">
        <v>496</v>
      </c>
      <c r="AE26" s="13">
        <f t="shared" si="30"/>
        <v>124</v>
      </c>
      <c r="AF26" s="13">
        <v>19.899999999999999</v>
      </c>
      <c r="AG26" s="13">
        <f t="shared" si="13"/>
        <v>16.048387096774192</v>
      </c>
      <c r="AH26" s="13">
        <f t="shared" si="14"/>
        <v>4.012096774193548</v>
      </c>
      <c r="AI26" s="13">
        <v>0</v>
      </c>
      <c r="AJ26" s="13">
        <f t="shared" si="31"/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6806.3</v>
      </c>
      <c r="AZ26" s="13">
        <f t="shared" si="33"/>
        <v>1701.575</v>
      </c>
      <c r="BA26" s="13">
        <v>567.20000000000005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f t="shared" si="17"/>
        <v>205</v>
      </c>
      <c r="BO26" s="13">
        <f t="shared" si="17"/>
        <v>51.25</v>
      </c>
      <c r="BP26" s="13">
        <f t="shared" si="18"/>
        <v>0</v>
      </c>
      <c r="BQ26" s="13">
        <f t="shared" si="19"/>
        <v>0</v>
      </c>
      <c r="BR26" s="13">
        <f t="shared" si="20"/>
        <v>0</v>
      </c>
      <c r="BS26" s="13">
        <v>205</v>
      </c>
      <c r="BT26" s="13">
        <f t="shared" si="35"/>
        <v>51.25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f t="shared" si="36"/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f t="shared" si="38"/>
        <v>0</v>
      </c>
      <c r="CP26" s="13">
        <v>0</v>
      </c>
      <c r="CQ26" s="13">
        <v>0</v>
      </c>
      <c r="CR26" s="13">
        <f t="shared" si="39"/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f t="shared" si="41"/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f t="shared" si="21"/>
        <v>8104</v>
      </c>
      <c r="DH26" s="13">
        <f t="shared" si="21"/>
        <v>2026</v>
      </c>
      <c r="DI26" s="13">
        <f t="shared" si="22"/>
        <v>607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f t="shared" si="23"/>
        <v>0</v>
      </c>
      <c r="ED26" s="13">
        <f t="shared" si="23"/>
        <v>0</v>
      </c>
      <c r="EE26" s="13">
        <f t="shared" si="23"/>
        <v>0</v>
      </c>
    </row>
    <row r="27" spans="1:135" s="19" customFormat="1" ht="19.5" customHeight="1" x14ac:dyDescent="0.25">
      <c r="A27" s="14">
        <v>18</v>
      </c>
      <c r="B27" s="15" t="s">
        <v>28</v>
      </c>
      <c r="C27" s="13">
        <v>10137.548699999999</v>
      </c>
      <c r="D27" s="13">
        <v>473.97840000000002</v>
      </c>
      <c r="E27" s="13">
        <f t="shared" si="25"/>
        <v>18587.099999999999</v>
      </c>
      <c r="F27" s="13">
        <f t="shared" si="25"/>
        <v>4646.7749999999996</v>
      </c>
      <c r="G27" s="13">
        <f t="shared" si="0"/>
        <v>1261.1333000000002</v>
      </c>
      <c r="H27" s="13">
        <f t="shared" si="26"/>
        <v>27.139969118367048</v>
      </c>
      <c r="I27" s="13">
        <f t="shared" si="1"/>
        <v>6.7849922795917621</v>
      </c>
      <c r="J27" s="13">
        <f t="shared" si="2"/>
        <v>4857</v>
      </c>
      <c r="K27" s="13">
        <f t="shared" si="2"/>
        <v>1214.25</v>
      </c>
      <c r="L27" s="13">
        <f t="shared" si="3"/>
        <v>116.9333</v>
      </c>
      <c r="M27" s="13">
        <f t="shared" si="4"/>
        <v>9.6300844142474773</v>
      </c>
      <c r="N27" s="13">
        <f t="shared" si="5"/>
        <v>2.4075211035618693</v>
      </c>
      <c r="O27" s="13">
        <f t="shared" si="27"/>
        <v>1358.6</v>
      </c>
      <c r="P27" s="13">
        <f t="shared" si="44"/>
        <v>339.65</v>
      </c>
      <c r="Q27" s="13">
        <f t="shared" si="45"/>
        <v>65.633300000000006</v>
      </c>
      <c r="R27" s="13">
        <f t="shared" si="7"/>
        <v>19.323803915795676</v>
      </c>
      <c r="S27" s="13">
        <f t="shared" si="8"/>
        <v>4.8309509789489189</v>
      </c>
      <c r="T27" s="13">
        <v>44.6</v>
      </c>
      <c r="U27" s="13">
        <f t="shared" si="28"/>
        <v>11.15</v>
      </c>
      <c r="V27" s="13">
        <v>6.5332999999999997</v>
      </c>
      <c r="W27" s="13">
        <f>V27/U27*100</f>
        <v>58.594618834080713</v>
      </c>
      <c r="X27" s="13">
        <f>V27/T27*100</f>
        <v>14.648654708520178</v>
      </c>
      <c r="Y27" s="13">
        <v>1952.4</v>
      </c>
      <c r="Z27" s="13">
        <f t="shared" si="29"/>
        <v>488.1</v>
      </c>
      <c r="AA27" s="13">
        <v>45.1</v>
      </c>
      <c r="AB27" s="13">
        <f t="shared" si="11"/>
        <v>9.2399098545380038</v>
      </c>
      <c r="AC27" s="13">
        <f t="shared" si="12"/>
        <v>2.309977463634501</v>
      </c>
      <c r="AD27" s="13">
        <v>1314</v>
      </c>
      <c r="AE27" s="13">
        <f t="shared" si="30"/>
        <v>328.5</v>
      </c>
      <c r="AF27" s="13">
        <v>59.1</v>
      </c>
      <c r="AG27" s="13">
        <f t="shared" si="13"/>
        <v>17.990867579908677</v>
      </c>
      <c r="AH27" s="13">
        <f t="shared" si="14"/>
        <v>4.4977168949771693</v>
      </c>
      <c r="AI27" s="13">
        <v>120</v>
      </c>
      <c r="AJ27" s="13">
        <f t="shared" si="31"/>
        <v>30</v>
      </c>
      <c r="AK27" s="13">
        <v>4</v>
      </c>
      <c r="AL27" s="13">
        <f t="shared" ref="AL27:AL34" si="46">AK27/AJ27*100</f>
        <v>13.333333333333334</v>
      </c>
      <c r="AM27" s="13">
        <f t="shared" ref="AM27:AM34" si="47">AK27/AI27*100</f>
        <v>3.3333333333333335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13730.1</v>
      </c>
      <c r="AZ27" s="13">
        <f t="shared" si="33"/>
        <v>3432.5250000000001</v>
      </c>
      <c r="BA27" s="13">
        <v>1144.2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f t="shared" si="17"/>
        <v>1226</v>
      </c>
      <c r="BO27" s="13">
        <f t="shared" si="17"/>
        <v>306.5</v>
      </c>
      <c r="BP27" s="13">
        <f t="shared" si="18"/>
        <v>2.2000000000000002</v>
      </c>
      <c r="BQ27" s="13">
        <f t="shared" si="19"/>
        <v>0.71778140293637849</v>
      </c>
      <c r="BR27" s="13">
        <f t="shared" si="20"/>
        <v>0.17944535073409462</v>
      </c>
      <c r="BS27" s="13">
        <v>1226</v>
      </c>
      <c r="BT27" s="13">
        <f t="shared" si="35"/>
        <v>306.5</v>
      </c>
      <c r="BU27" s="13">
        <v>2.2000000000000002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f t="shared" si="36"/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200</v>
      </c>
      <c r="CO27" s="13">
        <f t="shared" si="38"/>
        <v>50</v>
      </c>
      <c r="CP27" s="13">
        <v>0</v>
      </c>
      <c r="CQ27" s="13">
        <v>108</v>
      </c>
      <c r="CR27" s="13">
        <f t="shared" si="39"/>
        <v>27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f t="shared" si="41"/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f t="shared" si="21"/>
        <v>18587.099999999999</v>
      </c>
      <c r="DH27" s="13">
        <f t="shared" si="21"/>
        <v>4646.7749999999996</v>
      </c>
      <c r="DI27" s="13">
        <f t="shared" si="22"/>
        <v>1261.1333000000002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f t="shared" si="23"/>
        <v>0</v>
      </c>
      <c r="ED27" s="13">
        <f t="shared" si="23"/>
        <v>0</v>
      </c>
      <c r="EE27" s="13">
        <f t="shared" si="23"/>
        <v>0</v>
      </c>
    </row>
    <row r="28" spans="1:135" s="19" customFormat="1" ht="19.5" customHeight="1" x14ac:dyDescent="0.25">
      <c r="A28" s="14">
        <v>19</v>
      </c>
      <c r="B28" s="15" t="s">
        <v>29</v>
      </c>
      <c r="C28" s="13">
        <v>0</v>
      </c>
      <c r="D28" s="13">
        <v>3.4</v>
      </c>
      <c r="E28" s="13">
        <f t="shared" si="25"/>
        <v>49311.7</v>
      </c>
      <c r="F28" s="13">
        <f t="shared" si="25"/>
        <v>12327.924999999999</v>
      </c>
      <c r="G28" s="13">
        <f t="shared" si="0"/>
        <v>3140.9268000000002</v>
      </c>
      <c r="H28" s="13">
        <f t="shared" si="26"/>
        <v>25.47814656562236</v>
      </c>
      <c r="I28" s="13">
        <f t="shared" si="1"/>
        <v>6.3695366414055901</v>
      </c>
      <c r="J28" s="13">
        <f t="shared" si="2"/>
        <v>12017.800000000001</v>
      </c>
      <c r="K28" s="13">
        <f t="shared" si="2"/>
        <v>3004.4500000000003</v>
      </c>
      <c r="L28" s="13">
        <f t="shared" si="3"/>
        <v>33.126800000000003</v>
      </c>
      <c r="M28" s="13">
        <f t="shared" si="4"/>
        <v>1.1025911564512638</v>
      </c>
      <c r="N28" s="13">
        <f t="shared" si="5"/>
        <v>0.27564778911281596</v>
      </c>
      <c r="O28" s="13">
        <f t="shared" si="27"/>
        <v>5141.7</v>
      </c>
      <c r="P28" s="13">
        <f t="shared" si="44"/>
        <v>1285.425</v>
      </c>
      <c r="Q28" s="13">
        <f t="shared" si="45"/>
        <v>0.1268</v>
      </c>
      <c r="R28" s="25">
        <f t="shared" si="7"/>
        <v>9.8644417216095844E-3</v>
      </c>
      <c r="S28" s="26">
        <f t="shared" si="8"/>
        <v>2.4661104304023961E-3</v>
      </c>
      <c r="T28" s="13">
        <v>0</v>
      </c>
      <c r="U28" s="13">
        <f t="shared" si="28"/>
        <v>0</v>
      </c>
      <c r="V28" s="13">
        <v>0.1268</v>
      </c>
      <c r="W28" s="13">
        <v>0</v>
      </c>
      <c r="X28" s="13">
        <v>0</v>
      </c>
      <c r="Y28" s="13">
        <v>2590</v>
      </c>
      <c r="Z28" s="13">
        <f t="shared" si="29"/>
        <v>647.5</v>
      </c>
      <c r="AA28" s="13">
        <v>0</v>
      </c>
      <c r="AB28" s="13">
        <f t="shared" si="11"/>
        <v>0</v>
      </c>
      <c r="AC28" s="13">
        <f t="shared" si="12"/>
        <v>0</v>
      </c>
      <c r="AD28" s="13">
        <v>5141.7</v>
      </c>
      <c r="AE28" s="13">
        <f t="shared" si="30"/>
        <v>1285.425</v>
      </c>
      <c r="AF28" s="13">
        <v>0</v>
      </c>
      <c r="AG28" s="13">
        <f t="shared" si="13"/>
        <v>0</v>
      </c>
      <c r="AH28" s="13">
        <f t="shared" si="14"/>
        <v>0</v>
      </c>
      <c r="AI28" s="13">
        <v>40</v>
      </c>
      <c r="AJ28" s="13">
        <f t="shared" si="31"/>
        <v>10</v>
      </c>
      <c r="AK28" s="13">
        <v>0</v>
      </c>
      <c r="AL28" s="13">
        <f t="shared" si="46"/>
        <v>0</v>
      </c>
      <c r="AM28" s="13">
        <f t="shared" si="47"/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37293.9</v>
      </c>
      <c r="AZ28" s="13">
        <f t="shared" si="33"/>
        <v>9323.4750000000004</v>
      </c>
      <c r="BA28" s="13">
        <v>3107.8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f t="shared" si="17"/>
        <v>886.1</v>
      </c>
      <c r="BO28" s="13">
        <f t="shared" si="17"/>
        <v>221.52500000000001</v>
      </c>
      <c r="BP28" s="13">
        <f t="shared" si="18"/>
        <v>33</v>
      </c>
      <c r="BQ28" s="13">
        <f t="shared" si="19"/>
        <v>14.896738517097393</v>
      </c>
      <c r="BR28" s="13">
        <f t="shared" si="20"/>
        <v>3.7241846292743483</v>
      </c>
      <c r="BS28" s="13">
        <v>616</v>
      </c>
      <c r="BT28" s="13">
        <f t="shared" si="35"/>
        <v>154</v>
      </c>
      <c r="BU28" s="13">
        <v>33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270.10000000000002</v>
      </c>
      <c r="CC28" s="13">
        <f t="shared" si="36"/>
        <v>67.525000000000006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3360</v>
      </c>
      <c r="CO28" s="13">
        <f t="shared" si="38"/>
        <v>840</v>
      </c>
      <c r="CP28" s="13">
        <v>0</v>
      </c>
      <c r="CQ28" s="13">
        <v>960</v>
      </c>
      <c r="CR28" s="13">
        <f t="shared" si="39"/>
        <v>240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f t="shared" si="41"/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f t="shared" si="21"/>
        <v>49311.7</v>
      </c>
      <c r="DH28" s="13">
        <f t="shared" si="21"/>
        <v>12327.924999999999</v>
      </c>
      <c r="DI28" s="13">
        <f t="shared" si="22"/>
        <v>3140.9268000000002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f t="shared" si="23"/>
        <v>0</v>
      </c>
      <c r="ED28" s="13">
        <f t="shared" si="23"/>
        <v>0</v>
      </c>
      <c r="EE28" s="13">
        <f t="shared" si="23"/>
        <v>0</v>
      </c>
    </row>
    <row r="29" spans="1:135" s="19" customFormat="1" ht="19.5" customHeight="1" x14ac:dyDescent="0.25">
      <c r="A29" s="14">
        <v>20</v>
      </c>
      <c r="B29" s="15" t="s">
        <v>30</v>
      </c>
      <c r="C29" s="13">
        <v>49.608499999999999</v>
      </c>
      <c r="D29" s="13">
        <v>506.20769999999999</v>
      </c>
      <c r="E29" s="13">
        <f t="shared" si="25"/>
        <v>15391</v>
      </c>
      <c r="F29" s="13">
        <f t="shared" si="25"/>
        <v>3847.75</v>
      </c>
      <c r="G29" s="13">
        <f t="shared" si="0"/>
        <v>1019.0291000000001</v>
      </c>
      <c r="H29" s="13">
        <f t="shared" si="26"/>
        <v>26.483765837177575</v>
      </c>
      <c r="I29" s="13">
        <f t="shared" si="1"/>
        <v>6.6209414592943938</v>
      </c>
      <c r="J29" s="13">
        <f t="shared" si="2"/>
        <v>4450.6000000000004</v>
      </c>
      <c r="K29" s="13">
        <f t="shared" si="2"/>
        <v>1112.6500000000001</v>
      </c>
      <c r="L29" s="13">
        <f t="shared" si="3"/>
        <v>107.3291</v>
      </c>
      <c r="M29" s="13">
        <f t="shared" si="4"/>
        <v>9.6462589313800375</v>
      </c>
      <c r="N29" s="13">
        <f t="shared" si="5"/>
        <v>2.4115647328450094</v>
      </c>
      <c r="O29" s="13">
        <f t="shared" si="27"/>
        <v>1502</v>
      </c>
      <c r="P29" s="13">
        <f t="shared" si="44"/>
        <v>375.5</v>
      </c>
      <c r="Q29" s="13">
        <f t="shared" si="45"/>
        <v>107.3291</v>
      </c>
      <c r="R29" s="13">
        <f t="shared" si="7"/>
        <v>28.582982689747006</v>
      </c>
      <c r="S29" s="13">
        <f t="shared" si="8"/>
        <v>7.1457456724367514</v>
      </c>
      <c r="T29" s="13">
        <v>0</v>
      </c>
      <c r="U29" s="13">
        <f t="shared" si="28"/>
        <v>0</v>
      </c>
      <c r="V29" s="13">
        <v>0.12909999999999999</v>
      </c>
      <c r="W29" s="13">
        <v>0</v>
      </c>
      <c r="X29" s="13">
        <v>0</v>
      </c>
      <c r="Y29" s="13">
        <v>1586.5</v>
      </c>
      <c r="Z29" s="13">
        <f t="shared" si="29"/>
        <v>396.625</v>
      </c>
      <c r="AA29" s="13">
        <v>0</v>
      </c>
      <c r="AB29" s="13">
        <f t="shared" si="11"/>
        <v>0</v>
      </c>
      <c r="AC29" s="13">
        <f t="shared" si="12"/>
        <v>0</v>
      </c>
      <c r="AD29" s="13">
        <v>1502</v>
      </c>
      <c r="AE29" s="13">
        <f t="shared" si="30"/>
        <v>375.5</v>
      </c>
      <c r="AF29" s="13">
        <v>107.2</v>
      </c>
      <c r="AG29" s="13">
        <f t="shared" si="13"/>
        <v>28.548601864181094</v>
      </c>
      <c r="AH29" s="13">
        <f t="shared" si="14"/>
        <v>7.1371504660452736</v>
      </c>
      <c r="AI29" s="13">
        <v>63.8</v>
      </c>
      <c r="AJ29" s="13">
        <f t="shared" si="31"/>
        <v>15.95</v>
      </c>
      <c r="AK29" s="13">
        <v>0</v>
      </c>
      <c r="AL29" s="13">
        <f t="shared" si="46"/>
        <v>0</v>
      </c>
      <c r="AM29" s="13">
        <f t="shared" si="47"/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10940.4</v>
      </c>
      <c r="AZ29" s="13">
        <f t="shared" si="33"/>
        <v>2735.1</v>
      </c>
      <c r="BA29" s="13">
        <v>911.7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f t="shared" si="17"/>
        <v>1298.3</v>
      </c>
      <c r="BO29" s="13">
        <f t="shared" si="17"/>
        <v>324.57499999999999</v>
      </c>
      <c r="BP29" s="13">
        <f t="shared" si="18"/>
        <v>0</v>
      </c>
      <c r="BQ29" s="13">
        <f t="shared" si="19"/>
        <v>0</v>
      </c>
      <c r="BR29" s="13">
        <f t="shared" si="20"/>
        <v>0</v>
      </c>
      <c r="BS29" s="13">
        <v>1298.3</v>
      </c>
      <c r="BT29" s="13">
        <f t="shared" si="35"/>
        <v>324.57499999999999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f t="shared" si="36"/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f t="shared" si="38"/>
        <v>0</v>
      </c>
      <c r="CP29" s="13">
        <v>0</v>
      </c>
      <c r="CQ29" s="13">
        <v>0</v>
      </c>
      <c r="CR29" s="13">
        <f t="shared" si="39"/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f t="shared" si="41"/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f t="shared" si="21"/>
        <v>15391</v>
      </c>
      <c r="DH29" s="13">
        <f t="shared" si="21"/>
        <v>3847.75</v>
      </c>
      <c r="DI29" s="13">
        <f t="shared" si="22"/>
        <v>1019.0291000000001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f t="shared" si="23"/>
        <v>0</v>
      </c>
      <c r="ED29" s="13">
        <f t="shared" si="23"/>
        <v>0</v>
      </c>
      <c r="EE29" s="13">
        <f t="shared" si="23"/>
        <v>0</v>
      </c>
    </row>
    <row r="30" spans="1:135" s="19" customFormat="1" ht="19.5" customHeight="1" x14ac:dyDescent="0.25">
      <c r="A30" s="14">
        <v>21</v>
      </c>
      <c r="B30" s="15" t="s">
        <v>31</v>
      </c>
      <c r="C30" s="13">
        <v>1614.8870999999999</v>
      </c>
      <c r="D30" s="13">
        <v>37.616100000000003</v>
      </c>
      <c r="E30" s="13">
        <f t="shared" si="25"/>
        <v>8970.7999999999993</v>
      </c>
      <c r="F30" s="13">
        <f t="shared" si="25"/>
        <v>2242.6999999999998</v>
      </c>
      <c r="G30" s="13">
        <f t="shared" si="0"/>
        <v>810.89</v>
      </c>
      <c r="H30" s="13">
        <f t="shared" si="26"/>
        <v>36.156864493690641</v>
      </c>
      <c r="I30" s="13">
        <f t="shared" si="1"/>
        <v>9.0392161234226602</v>
      </c>
      <c r="J30" s="13">
        <f t="shared" si="2"/>
        <v>1472.6</v>
      </c>
      <c r="K30" s="13">
        <f t="shared" si="2"/>
        <v>368.15</v>
      </c>
      <c r="L30" s="13">
        <f t="shared" si="3"/>
        <v>186.09</v>
      </c>
      <c r="M30" s="13">
        <f t="shared" si="4"/>
        <v>50.547331250848849</v>
      </c>
      <c r="N30" s="13">
        <f t="shared" si="5"/>
        <v>12.636832812712212</v>
      </c>
      <c r="O30" s="13">
        <f t="shared" si="27"/>
        <v>1028</v>
      </c>
      <c r="P30" s="13">
        <f t="shared" si="44"/>
        <v>257</v>
      </c>
      <c r="Q30" s="13">
        <f t="shared" si="45"/>
        <v>155.09</v>
      </c>
      <c r="R30" s="13">
        <f t="shared" si="7"/>
        <v>60.346303501945528</v>
      </c>
      <c r="S30" s="13">
        <f t="shared" si="8"/>
        <v>15.086575875486382</v>
      </c>
      <c r="T30" s="13">
        <v>0</v>
      </c>
      <c r="U30" s="13">
        <f t="shared" si="28"/>
        <v>0</v>
      </c>
      <c r="V30" s="13">
        <v>0</v>
      </c>
      <c r="W30" s="13">
        <v>0</v>
      </c>
      <c r="X30" s="13">
        <v>0</v>
      </c>
      <c r="Y30" s="13">
        <v>374.6</v>
      </c>
      <c r="Z30" s="13">
        <f t="shared" si="29"/>
        <v>93.65</v>
      </c>
      <c r="AA30" s="13">
        <v>5</v>
      </c>
      <c r="AB30" s="13">
        <f t="shared" si="11"/>
        <v>5.3390282968499729</v>
      </c>
      <c r="AC30" s="13">
        <f t="shared" si="12"/>
        <v>1.3347570742124932</v>
      </c>
      <c r="AD30" s="13">
        <v>1028</v>
      </c>
      <c r="AE30" s="13">
        <f t="shared" si="30"/>
        <v>257</v>
      </c>
      <c r="AF30" s="13">
        <v>155.09</v>
      </c>
      <c r="AG30" s="13">
        <f t="shared" si="13"/>
        <v>60.346303501945528</v>
      </c>
      <c r="AH30" s="13">
        <f t="shared" si="14"/>
        <v>15.086575875486382</v>
      </c>
      <c r="AI30" s="13">
        <v>70</v>
      </c>
      <c r="AJ30" s="13">
        <f t="shared" si="31"/>
        <v>17.5</v>
      </c>
      <c r="AK30" s="13">
        <v>20</v>
      </c>
      <c r="AL30" s="13">
        <f t="shared" si="46"/>
        <v>114.28571428571428</v>
      </c>
      <c r="AM30" s="13">
        <f t="shared" si="47"/>
        <v>28.571428571428569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7498.2</v>
      </c>
      <c r="AZ30" s="13">
        <f t="shared" si="33"/>
        <v>1874.55</v>
      </c>
      <c r="BA30" s="13">
        <v>624.79999999999995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f t="shared" si="17"/>
        <v>0</v>
      </c>
      <c r="BO30" s="13">
        <f t="shared" si="17"/>
        <v>0</v>
      </c>
      <c r="BP30" s="13">
        <f t="shared" si="18"/>
        <v>0</v>
      </c>
      <c r="BQ30" s="13">
        <f t="shared" ref="BQ30" si="48">BV30+BY30+CB30+CE30</f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f t="shared" si="36"/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f t="shared" si="38"/>
        <v>0</v>
      </c>
      <c r="CP30" s="13">
        <v>6</v>
      </c>
      <c r="CQ30" s="13">
        <v>0</v>
      </c>
      <c r="CR30" s="13">
        <f t="shared" si="39"/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f t="shared" si="41"/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f t="shared" si="21"/>
        <v>8970.7999999999993</v>
      </c>
      <c r="DH30" s="13">
        <f t="shared" si="21"/>
        <v>2242.6999999999998</v>
      </c>
      <c r="DI30" s="13">
        <f t="shared" si="22"/>
        <v>810.89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f t="shared" si="23"/>
        <v>0</v>
      </c>
      <c r="ED30" s="13">
        <f t="shared" si="23"/>
        <v>0</v>
      </c>
      <c r="EE30" s="13">
        <f t="shared" si="23"/>
        <v>0</v>
      </c>
    </row>
    <row r="31" spans="1:135" s="19" customFormat="1" ht="19.5" customHeight="1" x14ac:dyDescent="0.25">
      <c r="A31" s="14">
        <v>22</v>
      </c>
      <c r="B31" s="15" t="s">
        <v>32</v>
      </c>
      <c r="C31" s="13">
        <v>571.34540000000004</v>
      </c>
      <c r="D31" s="13">
        <v>1218.3575000000001</v>
      </c>
      <c r="E31" s="13">
        <f t="shared" si="25"/>
        <v>36638.1</v>
      </c>
      <c r="F31" s="13">
        <f t="shared" si="25"/>
        <v>9159.5249999999996</v>
      </c>
      <c r="G31" s="13">
        <f t="shared" si="0"/>
        <v>2819.5951000000005</v>
      </c>
      <c r="H31" s="13">
        <f t="shared" si="26"/>
        <v>30.783202185702869</v>
      </c>
      <c r="I31" s="13">
        <f t="shared" si="1"/>
        <v>7.6958005464257173</v>
      </c>
      <c r="J31" s="13">
        <f t="shared" si="2"/>
        <v>9970</v>
      </c>
      <c r="K31" s="13">
        <f t="shared" si="2"/>
        <v>2492.5</v>
      </c>
      <c r="L31" s="13">
        <f t="shared" si="3"/>
        <v>597.29509999999993</v>
      </c>
      <c r="M31" s="13">
        <f t="shared" si="4"/>
        <v>23.963695085255765</v>
      </c>
      <c r="N31" s="13">
        <f t="shared" si="5"/>
        <v>5.9909237713139412</v>
      </c>
      <c r="O31" s="13">
        <f t="shared" si="27"/>
        <v>2865</v>
      </c>
      <c r="P31" s="13">
        <f t="shared" si="44"/>
        <v>716.25</v>
      </c>
      <c r="Q31" s="13">
        <f t="shared" si="45"/>
        <v>458.87209999999999</v>
      </c>
      <c r="R31" s="13">
        <f t="shared" si="7"/>
        <v>64.065912739965086</v>
      </c>
      <c r="S31" s="13">
        <f t="shared" si="8"/>
        <v>16.016478184991271</v>
      </c>
      <c r="T31" s="13">
        <v>10</v>
      </c>
      <c r="U31" s="13">
        <f t="shared" si="28"/>
        <v>2.5</v>
      </c>
      <c r="V31" s="13">
        <v>11.8721</v>
      </c>
      <c r="W31" s="13">
        <f>V31/U31*100</f>
        <v>474.88399999999996</v>
      </c>
      <c r="X31" s="13">
        <f>V31/T31*100</f>
        <v>118.72099999999999</v>
      </c>
      <c r="Y31" s="13">
        <v>2355</v>
      </c>
      <c r="Z31" s="13">
        <f t="shared" si="29"/>
        <v>588.75</v>
      </c>
      <c r="AA31" s="13">
        <v>2.5230000000000001</v>
      </c>
      <c r="AB31" s="13">
        <f t="shared" si="11"/>
        <v>0.42853503184713382</v>
      </c>
      <c r="AC31" s="13">
        <f t="shared" si="12"/>
        <v>0.10713375796178345</v>
      </c>
      <c r="AD31" s="13">
        <v>2855</v>
      </c>
      <c r="AE31" s="13">
        <f t="shared" si="30"/>
        <v>713.75</v>
      </c>
      <c r="AF31" s="13">
        <v>447</v>
      </c>
      <c r="AG31" s="13">
        <f t="shared" si="13"/>
        <v>62.626970227670753</v>
      </c>
      <c r="AH31" s="13">
        <f t="shared" si="14"/>
        <v>15.656742556917688</v>
      </c>
      <c r="AI31" s="13">
        <v>350</v>
      </c>
      <c r="AJ31" s="13">
        <f t="shared" si="31"/>
        <v>87.5</v>
      </c>
      <c r="AK31" s="13">
        <v>0</v>
      </c>
      <c r="AL31" s="13">
        <f t="shared" si="46"/>
        <v>0</v>
      </c>
      <c r="AM31" s="13">
        <f t="shared" si="47"/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26668.1</v>
      </c>
      <c r="AZ31" s="13">
        <f t="shared" si="33"/>
        <v>6667.0249999999996</v>
      </c>
      <c r="BA31" s="13">
        <v>2222.3000000000002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f t="shared" si="17"/>
        <v>1900</v>
      </c>
      <c r="BO31" s="13">
        <f t="shared" si="17"/>
        <v>475</v>
      </c>
      <c r="BP31" s="13">
        <f t="shared" si="18"/>
        <v>70</v>
      </c>
      <c r="BQ31" s="13">
        <f>BP31/BO31*100</f>
        <v>14.736842105263156</v>
      </c>
      <c r="BR31" s="13">
        <f>BP31/BN31*100</f>
        <v>3.6842105263157889</v>
      </c>
      <c r="BS31" s="13">
        <v>1900</v>
      </c>
      <c r="BT31" s="13">
        <f t="shared" si="35"/>
        <v>475</v>
      </c>
      <c r="BU31" s="13">
        <v>70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f t="shared" si="36"/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2500</v>
      </c>
      <c r="CO31" s="13">
        <f t="shared" si="38"/>
        <v>625</v>
      </c>
      <c r="CP31" s="13">
        <v>65.900000000000006</v>
      </c>
      <c r="CQ31" s="13">
        <v>1500</v>
      </c>
      <c r="CR31" s="13">
        <f t="shared" si="39"/>
        <v>375</v>
      </c>
      <c r="CS31" s="13">
        <v>53.9</v>
      </c>
      <c r="CT31" s="13">
        <v>0</v>
      </c>
      <c r="CU31" s="13">
        <v>0</v>
      </c>
      <c r="CV31" s="13">
        <v>0</v>
      </c>
      <c r="CW31" s="13">
        <v>0</v>
      </c>
      <c r="CX31" s="13">
        <f t="shared" si="41"/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f t="shared" si="21"/>
        <v>36638.1</v>
      </c>
      <c r="DH31" s="13">
        <f t="shared" si="21"/>
        <v>9159.5249999999996</v>
      </c>
      <c r="DI31" s="13">
        <f t="shared" si="22"/>
        <v>2819.5951000000005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f t="shared" si="23"/>
        <v>0</v>
      </c>
      <c r="ED31" s="13">
        <v>0</v>
      </c>
      <c r="EE31" s="13">
        <f t="shared" si="23"/>
        <v>0</v>
      </c>
    </row>
    <row r="32" spans="1:135" s="19" customFormat="1" ht="19.5" customHeight="1" x14ac:dyDescent="0.25">
      <c r="A32" s="14">
        <v>23</v>
      </c>
      <c r="B32" s="15" t="s">
        <v>33</v>
      </c>
      <c r="C32" s="13">
        <v>1099.7855999999999</v>
      </c>
      <c r="D32" s="13">
        <v>9686.9200999999994</v>
      </c>
      <c r="E32" s="13">
        <f t="shared" si="25"/>
        <v>56063.5</v>
      </c>
      <c r="F32" s="13">
        <f t="shared" si="25"/>
        <v>14015.875</v>
      </c>
      <c r="G32" s="13">
        <f t="shared" si="0"/>
        <v>4534.8779999999997</v>
      </c>
      <c r="H32" s="13">
        <f t="shared" si="26"/>
        <v>32.355297118446046</v>
      </c>
      <c r="I32" s="13">
        <f t="shared" si="1"/>
        <v>8.0888242796115115</v>
      </c>
      <c r="J32" s="13">
        <f t="shared" si="2"/>
        <v>15636</v>
      </c>
      <c r="K32" s="13">
        <f t="shared" si="2"/>
        <v>3909</v>
      </c>
      <c r="L32" s="13">
        <f t="shared" si="3"/>
        <v>1165.8779999999999</v>
      </c>
      <c r="M32" s="13">
        <f t="shared" si="4"/>
        <v>29.825479662317729</v>
      </c>
      <c r="N32" s="13">
        <f t="shared" si="5"/>
        <v>7.4563699155794323</v>
      </c>
      <c r="O32" s="13">
        <f t="shared" si="27"/>
        <v>7330</v>
      </c>
      <c r="P32" s="13">
        <f t="shared" si="44"/>
        <v>1832.5</v>
      </c>
      <c r="Q32" s="13">
        <f t="shared" si="45"/>
        <v>960.32799999999997</v>
      </c>
      <c r="R32" s="13">
        <f t="shared" si="7"/>
        <v>52.405347885402456</v>
      </c>
      <c r="S32" s="13">
        <f t="shared" si="8"/>
        <v>13.101336971350614</v>
      </c>
      <c r="T32" s="13">
        <v>80</v>
      </c>
      <c r="U32" s="13">
        <f t="shared" si="28"/>
        <v>20</v>
      </c>
      <c r="V32" s="13">
        <v>0.32800000000000001</v>
      </c>
      <c r="W32" s="13">
        <f>V32/U32*100</f>
        <v>1.6400000000000001</v>
      </c>
      <c r="X32" s="13">
        <f>V32/T32*100</f>
        <v>0.41000000000000003</v>
      </c>
      <c r="Y32" s="13">
        <v>4551</v>
      </c>
      <c r="Z32" s="13">
        <f t="shared" si="29"/>
        <v>1137.75</v>
      </c>
      <c r="AA32" s="13">
        <v>0</v>
      </c>
      <c r="AB32" s="13">
        <f t="shared" si="11"/>
        <v>0</v>
      </c>
      <c r="AC32" s="13">
        <f t="shared" si="12"/>
        <v>0</v>
      </c>
      <c r="AD32" s="13">
        <v>7250</v>
      </c>
      <c r="AE32" s="13">
        <f t="shared" si="30"/>
        <v>1812.5</v>
      </c>
      <c r="AF32" s="13">
        <v>960</v>
      </c>
      <c r="AG32" s="13">
        <f t="shared" si="13"/>
        <v>52.96551724137931</v>
      </c>
      <c r="AH32" s="13">
        <f t="shared" si="14"/>
        <v>13.241379310344827</v>
      </c>
      <c r="AI32" s="13">
        <v>360</v>
      </c>
      <c r="AJ32" s="13">
        <f t="shared" si="31"/>
        <v>90</v>
      </c>
      <c r="AK32" s="13">
        <v>0</v>
      </c>
      <c r="AL32" s="13">
        <f t="shared" si="46"/>
        <v>0</v>
      </c>
      <c r="AM32" s="13">
        <f t="shared" si="47"/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40427.5</v>
      </c>
      <c r="AZ32" s="13">
        <f t="shared" si="33"/>
        <v>10106.875</v>
      </c>
      <c r="BA32" s="13">
        <v>3369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f t="shared" si="17"/>
        <v>910</v>
      </c>
      <c r="BO32" s="13">
        <f t="shared" si="17"/>
        <v>227.5</v>
      </c>
      <c r="BP32" s="13">
        <f t="shared" si="18"/>
        <v>7.25</v>
      </c>
      <c r="BQ32" s="13">
        <f>BP32/BO32*100</f>
        <v>3.1868131868131866</v>
      </c>
      <c r="BR32" s="13">
        <f>BP32/BN32*100</f>
        <v>0.79670329670329665</v>
      </c>
      <c r="BS32" s="13">
        <v>910</v>
      </c>
      <c r="BT32" s="13">
        <f t="shared" si="35"/>
        <v>227.5</v>
      </c>
      <c r="BU32" s="13">
        <v>7.25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f t="shared" si="36"/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2485</v>
      </c>
      <c r="CO32" s="13">
        <f t="shared" si="38"/>
        <v>621.25</v>
      </c>
      <c r="CP32" s="13">
        <v>178.5</v>
      </c>
      <c r="CQ32" s="13">
        <v>300</v>
      </c>
      <c r="CR32" s="13">
        <f t="shared" si="39"/>
        <v>75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f t="shared" si="41"/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19.8</v>
      </c>
      <c r="DF32" s="13">
        <v>0</v>
      </c>
      <c r="DG32" s="13">
        <f t="shared" si="21"/>
        <v>56063.5</v>
      </c>
      <c r="DH32" s="13">
        <f t="shared" si="21"/>
        <v>14015.875</v>
      </c>
      <c r="DI32" s="13">
        <f t="shared" si="22"/>
        <v>4534.8779999999997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f t="shared" si="23"/>
        <v>0</v>
      </c>
      <c r="ED32" s="13">
        <f t="shared" si="23"/>
        <v>0</v>
      </c>
      <c r="EE32" s="13">
        <f t="shared" si="23"/>
        <v>0</v>
      </c>
    </row>
    <row r="33" spans="1:135" s="19" customFormat="1" ht="19.5" customHeight="1" x14ac:dyDescent="0.25">
      <c r="A33" s="14">
        <v>24</v>
      </c>
      <c r="B33" s="15" t="s">
        <v>34</v>
      </c>
      <c r="C33" s="13">
        <v>405.40289999999999</v>
      </c>
      <c r="D33" s="13">
        <v>11.401300000000001</v>
      </c>
      <c r="E33" s="13">
        <f t="shared" si="25"/>
        <v>21319.7</v>
      </c>
      <c r="F33" s="13">
        <f t="shared" si="25"/>
        <v>5329.9250000000002</v>
      </c>
      <c r="G33" s="13">
        <f t="shared" si="0"/>
        <v>1564.8349000000001</v>
      </c>
      <c r="H33" s="13">
        <f t="shared" si="26"/>
        <v>29.359416877348181</v>
      </c>
      <c r="I33" s="13">
        <f t="shared" si="1"/>
        <v>7.3398542193370453</v>
      </c>
      <c r="J33" s="13">
        <f t="shared" si="2"/>
        <v>2542.3000000000002</v>
      </c>
      <c r="K33" s="13">
        <f t="shared" si="2"/>
        <v>635.57500000000005</v>
      </c>
      <c r="L33" s="13">
        <f t="shared" si="3"/>
        <v>3.49E-2</v>
      </c>
      <c r="M33" s="13">
        <f t="shared" si="4"/>
        <v>5.4910907446013447E-3</v>
      </c>
      <c r="N33" s="13">
        <f t="shared" si="5"/>
        <v>1.3727726861503362E-3</v>
      </c>
      <c r="O33" s="13">
        <f t="shared" si="27"/>
        <v>700.7</v>
      </c>
      <c r="P33" s="13">
        <f t="shared" si="44"/>
        <v>175.17500000000001</v>
      </c>
      <c r="Q33" s="13">
        <f t="shared" si="45"/>
        <v>3.49E-2</v>
      </c>
      <c r="R33" s="13">
        <f t="shared" si="7"/>
        <v>1.9922934208648494E-2</v>
      </c>
      <c r="S33" s="13">
        <f t="shared" si="8"/>
        <v>4.9807335521621235E-3</v>
      </c>
      <c r="T33" s="13">
        <v>100.7</v>
      </c>
      <c r="U33" s="13">
        <f t="shared" si="28"/>
        <v>25.175000000000001</v>
      </c>
      <c r="V33" s="25">
        <v>3.49E-2</v>
      </c>
      <c r="W33" s="13">
        <f>V33/U33*100</f>
        <v>0.13862959285004967</v>
      </c>
      <c r="X33" s="25">
        <f>V33/T33*100</f>
        <v>3.4657398212512416E-2</v>
      </c>
      <c r="Y33" s="13">
        <v>1474.6</v>
      </c>
      <c r="Z33" s="13">
        <f t="shared" si="29"/>
        <v>368.65</v>
      </c>
      <c r="AA33" s="13">
        <v>0</v>
      </c>
      <c r="AB33" s="13">
        <f t="shared" si="11"/>
        <v>0</v>
      </c>
      <c r="AC33" s="13">
        <f t="shared" si="12"/>
        <v>0</v>
      </c>
      <c r="AD33" s="13">
        <v>600</v>
      </c>
      <c r="AE33" s="13">
        <f t="shared" si="30"/>
        <v>150</v>
      </c>
      <c r="AF33" s="13">
        <v>0</v>
      </c>
      <c r="AG33" s="13">
        <f t="shared" si="13"/>
        <v>0</v>
      </c>
      <c r="AH33" s="13">
        <f t="shared" si="14"/>
        <v>0</v>
      </c>
      <c r="AI33" s="13">
        <v>6</v>
      </c>
      <c r="AJ33" s="13">
        <f t="shared" si="31"/>
        <v>1.5</v>
      </c>
      <c r="AK33" s="13">
        <v>0</v>
      </c>
      <c r="AL33" s="13">
        <f t="shared" si="46"/>
        <v>0</v>
      </c>
      <c r="AM33" s="13">
        <f t="shared" si="47"/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18777.400000000001</v>
      </c>
      <c r="AZ33" s="13">
        <f t="shared" si="33"/>
        <v>4694.3500000000004</v>
      </c>
      <c r="BA33" s="13">
        <v>1564.8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f t="shared" si="17"/>
        <v>361</v>
      </c>
      <c r="BO33" s="13">
        <f t="shared" si="17"/>
        <v>90.25</v>
      </c>
      <c r="BP33" s="13">
        <f t="shared" si="18"/>
        <v>0</v>
      </c>
      <c r="BQ33" s="13">
        <f>BP33/BO33*100</f>
        <v>0</v>
      </c>
      <c r="BR33" s="13">
        <f>BP33/BN33*100</f>
        <v>0</v>
      </c>
      <c r="BS33" s="13">
        <v>361</v>
      </c>
      <c r="BT33" s="13">
        <f t="shared" si="35"/>
        <v>90.25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f>CB33/4</f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f t="shared" si="38"/>
        <v>0</v>
      </c>
      <c r="CP33" s="13">
        <v>0</v>
      </c>
      <c r="CQ33" s="13">
        <v>0</v>
      </c>
      <c r="CR33" s="13">
        <f t="shared" si="39"/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f t="shared" si="41"/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f t="shared" si="21"/>
        <v>21319.7</v>
      </c>
      <c r="DH33" s="13">
        <f t="shared" si="21"/>
        <v>5329.9250000000002</v>
      </c>
      <c r="DI33" s="13">
        <f t="shared" si="22"/>
        <v>1564.8349000000001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f t="shared" si="23"/>
        <v>0</v>
      </c>
      <c r="ED33" s="13">
        <f t="shared" si="23"/>
        <v>0</v>
      </c>
      <c r="EE33" s="13">
        <f t="shared" si="23"/>
        <v>0</v>
      </c>
    </row>
    <row r="34" spans="1:135" s="24" customFormat="1" ht="19.5" customHeight="1" x14ac:dyDescent="0.25">
      <c r="A34" s="30" t="s">
        <v>35</v>
      </c>
      <c r="B34" s="31"/>
      <c r="C34" s="23">
        <f>SUM(C10:C33)</f>
        <v>284521.07069999992</v>
      </c>
      <c r="D34" s="23">
        <f>SUM(D10:D33)</f>
        <v>206385.50079999998</v>
      </c>
      <c r="E34" s="23">
        <f t="shared" ref="E34:F34" si="49">SUM(E10:E33)</f>
        <v>4356941.7479999987</v>
      </c>
      <c r="F34" s="23">
        <f t="shared" si="49"/>
        <v>1089235.4369999997</v>
      </c>
      <c r="G34" s="23">
        <f>SUM(G10:G33)</f>
        <v>361972.9476999999</v>
      </c>
      <c r="H34" s="23">
        <f t="shared" si="26"/>
        <v>33.231837250627386</v>
      </c>
      <c r="I34" s="23">
        <f t="shared" si="1"/>
        <v>8.3079593126568465</v>
      </c>
      <c r="J34" s="23">
        <f>SUM(J10:J33)</f>
        <v>1289347.0980000002</v>
      </c>
      <c r="K34" s="23">
        <f>SUM(K10:K33)</f>
        <v>322336.77450000006</v>
      </c>
      <c r="L34" s="23">
        <f>SUM(L10:L33)</f>
        <v>112183.94769999999</v>
      </c>
      <c r="M34" s="23">
        <f t="shared" si="4"/>
        <v>34.803335075253713</v>
      </c>
      <c r="N34" s="23">
        <f t="shared" si="5"/>
        <v>8.7008337688134283</v>
      </c>
      <c r="O34" s="23">
        <f>SUM(O10:O33)</f>
        <v>498456.38899999997</v>
      </c>
      <c r="P34" s="23">
        <f>SUM(P10:P33)</f>
        <v>124614.09724999999</v>
      </c>
      <c r="Q34" s="23">
        <f>SUM(Q10:Q33)</f>
        <v>57390.973700000017</v>
      </c>
      <c r="R34" s="23">
        <f t="shared" si="7"/>
        <v>46.054960848340151</v>
      </c>
      <c r="S34" s="23">
        <f t="shared" si="8"/>
        <v>11.513740212085038</v>
      </c>
      <c r="T34" s="23">
        <f>SUM(T10:T33)</f>
        <v>41992.899999999994</v>
      </c>
      <c r="U34" s="23">
        <f>SUM(U10:U33)</f>
        <v>10498.224999999999</v>
      </c>
      <c r="V34" s="23">
        <f>SUM(V10:V33)</f>
        <v>10253.8915</v>
      </c>
      <c r="W34" s="23">
        <f>V34/U34*100</f>
        <v>97.672620847809995</v>
      </c>
      <c r="X34" s="23">
        <f>V34/T34*100</f>
        <v>24.418155211952499</v>
      </c>
      <c r="Y34" s="23">
        <f>SUM(Y10:Y33)</f>
        <v>204785.60900000003</v>
      </c>
      <c r="Z34" s="23">
        <f>SUM(Z10:Z33)</f>
        <v>51196.402250000006</v>
      </c>
      <c r="AA34" s="23">
        <f>SUM(AA10:AA33)</f>
        <v>12067.508999999998</v>
      </c>
      <c r="AB34" s="23">
        <f t="shared" si="11"/>
        <v>23.57100981641732</v>
      </c>
      <c r="AC34" s="23">
        <f t="shared" si="12"/>
        <v>5.8927524541043299</v>
      </c>
      <c r="AD34" s="23">
        <f>SUM(AD10:AD33)</f>
        <v>456463.48899999994</v>
      </c>
      <c r="AE34" s="23">
        <f>SUM(AE10:AE33)</f>
        <v>114115.87224999999</v>
      </c>
      <c r="AF34" s="23">
        <f>SUM(AF10:AF33)</f>
        <v>47137.082199999997</v>
      </c>
      <c r="AG34" s="23">
        <f t="shared" si="13"/>
        <v>41.306333002243697</v>
      </c>
      <c r="AH34" s="23">
        <f t="shared" si="14"/>
        <v>10.326583250560924</v>
      </c>
      <c r="AI34" s="23">
        <f>SUM(AI10:AI33)</f>
        <v>49640.400000000009</v>
      </c>
      <c r="AJ34" s="23">
        <f>SUM(AJ10:AJ33)</f>
        <v>12410.100000000002</v>
      </c>
      <c r="AK34" s="23">
        <f>SUM(AK10:AK33)</f>
        <v>5674.213999999999</v>
      </c>
      <c r="AL34" s="23">
        <f t="shared" si="46"/>
        <v>45.722548569310469</v>
      </c>
      <c r="AM34" s="23">
        <f t="shared" si="47"/>
        <v>11.430637142327617</v>
      </c>
      <c r="AN34" s="23">
        <f>SUM(AN10:AN33)</f>
        <v>27800</v>
      </c>
      <c r="AO34" s="23">
        <f>SUM(AO10:AO33)</f>
        <v>6950</v>
      </c>
      <c r="AP34" s="23">
        <f>SUM(AP10:AP33)</f>
        <v>2321.3000000000002</v>
      </c>
      <c r="AQ34" s="23">
        <f>AP34/AO34*100</f>
        <v>33.4</v>
      </c>
      <c r="AR34" s="23">
        <f>AP34/AN34*100</f>
        <v>8.35</v>
      </c>
      <c r="AS34" s="23">
        <f>SUM(AS10:AS33)</f>
        <v>0</v>
      </c>
      <c r="AT34" s="23">
        <f t="shared" ref="AT34:AX34" si="50">SUM(AT10:AT33)</f>
        <v>0</v>
      </c>
      <c r="AU34" s="23">
        <f t="shared" si="50"/>
        <v>0</v>
      </c>
      <c r="AV34" s="23">
        <f t="shared" si="50"/>
        <v>0</v>
      </c>
      <c r="AW34" s="23">
        <f t="shared" si="50"/>
        <v>0</v>
      </c>
      <c r="AX34" s="23">
        <f t="shared" si="50"/>
        <v>0</v>
      </c>
      <c r="AY34" s="23">
        <f>SUM(AY10:AY33)</f>
        <v>2991465.7</v>
      </c>
      <c r="AZ34" s="23">
        <f t="shared" ref="AZ34:BD34" si="51">SUM(AZ10:AZ33)</f>
        <v>747866.42500000005</v>
      </c>
      <c r="BA34" s="23">
        <f t="shared" si="51"/>
        <v>249289.00000000003</v>
      </c>
      <c r="BB34" s="23">
        <f t="shared" si="51"/>
        <v>0</v>
      </c>
      <c r="BC34" s="23">
        <f t="shared" si="51"/>
        <v>0</v>
      </c>
      <c r="BD34" s="23">
        <f t="shared" si="51"/>
        <v>0</v>
      </c>
      <c r="BE34" s="23">
        <f>SUM(BE10:BE33)</f>
        <v>48541.999999999993</v>
      </c>
      <c r="BF34" s="23">
        <f>SUM(BF10:BF33)</f>
        <v>12135.499999999998</v>
      </c>
      <c r="BG34" s="23">
        <f t="shared" ref="BG34:BM34" si="52">SUM(BG10:BG33)</f>
        <v>0</v>
      </c>
      <c r="BH34" s="23">
        <f t="shared" si="52"/>
        <v>0</v>
      </c>
      <c r="BI34" s="23">
        <f t="shared" si="52"/>
        <v>0</v>
      </c>
      <c r="BJ34" s="23">
        <f t="shared" si="52"/>
        <v>0</v>
      </c>
      <c r="BK34" s="23">
        <f t="shared" si="52"/>
        <v>0</v>
      </c>
      <c r="BL34" s="23">
        <f t="shared" si="52"/>
        <v>0</v>
      </c>
      <c r="BM34" s="23">
        <f t="shared" si="52"/>
        <v>0</v>
      </c>
      <c r="BN34" s="23">
        <f>SUM(BN10:BN33)</f>
        <v>122647.70000000001</v>
      </c>
      <c r="BO34" s="23">
        <f>SUM(BO10:BO33)</f>
        <v>30661.925000000003</v>
      </c>
      <c r="BP34" s="23">
        <f>SUM(BP10:BP33)</f>
        <v>9712.0223000000024</v>
      </c>
      <c r="BQ34" s="23">
        <f>BP34/BO34*100</f>
        <v>31.674535437680451</v>
      </c>
      <c r="BR34" s="23">
        <f>BP34/BN34*100</f>
        <v>7.9186338594201127</v>
      </c>
      <c r="BS34" s="23">
        <f>SUM(BS10:BS33)</f>
        <v>53197.4</v>
      </c>
      <c r="BT34" s="23">
        <f t="shared" ref="BT34:BU34" si="53">SUM(BT10:BT33)</f>
        <v>13299.35</v>
      </c>
      <c r="BU34" s="23">
        <f t="shared" si="53"/>
        <v>2519.6925999999994</v>
      </c>
      <c r="BV34" s="23">
        <f>SUM(BV10:BV33)</f>
        <v>14904.2</v>
      </c>
      <c r="BW34" s="23">
        <f t="shared" ref="BW34:EE34" si="54">SUM(BW10:BW33)</f>
        <v>3726.05</v>
      </c>
      <c r="BX34" s="23">
        <f t="shared" si="54"/>
        <v>1855.6097</v>
      </c>
      <c r="BY34" s="23">
        <f t="shared" si="54"/>
        <v>22912.799999999999</v>
      </c>
      <c r="BZ34" s="23">
        <f t="shared" ref="BZ34" si="55">SUM(BZ10:BZ33)</f>
        <v>5728.2</v>
      </c>
      <c r="CA34" s="23">
        <f t="shared" si="54"/>
        <v>3514.529</v>
      </c>
      <c r="CB34" s="23">
        <f t="shared" si="54"/>
        <v>31633.3</v>
      </c>
      <c r="CC34" s="23">
        <f t="shared" ref="CC34" si="56">SUM(CC10:CC33)</f>
        <v>7908.3249999999998</v>
      </c>
      <c r="CD34" s="23">
        <f t="shared" si="54"/>
        <v>1822.191</v>
      </c>
      <c r="CE34" s="23">
        <f t="shared" si="54"/>
        <v>0</v>
      </c>
      <c r="CF34" s="23">
        <f t="shared" si="54"/>
        <v>0</v>
      </c>
      <c r="CG34" s="23">
        <f t="shared" si="54"/>
        <v>0</v>
      </c>
      <c r="CH34" s="23">
        <f t="shared" si="54"/>
        <v>21586.95</v>
      </c>
      <c r="CI34" s="23">
        <f t="shared" ref="CI34" si="57">SUM(CI10:CI33)</f>
        <v>5396.7375000000002</v>
      </c>
      <c r="CJ34" s="23">
        <f t="shared" si="54"/>
        <v>0</v>
      </c>
      <c r="CK34" s="23">
        <f t="shared" si="54"/>
        <v>0</v>
      </c>
      <c r="CL34" s="23">
        <f t="shared" si="54"/>
        <v>0</v>
      </c>
      <c r="CM34" s="23">
        <f t="shared" si="54"/>
        <v>189.8</v>
      </c>
      <c r="CN34" s="23">
        <f t="shared" si="54"/>
        <v>357521.8</v>
      </c>
      <c r="CO34" s="23">
        <f t="shared" ref="CO34" si="58">SUM(CO10:CO33)</f>
        <v>89380.45</v>
      </c>
      <c r="CP34" s="23">
        <f t="shared" si="54"/>
        <v>19088.086700000003</v>
      </c>
      <c r="CQ34" s="23">
        <f t="shared" si="54"/>
        <v>103798</v>
      </c>
      <c r="CR34" s="23">
        <f t="shared" si="54"/>
        <v>25949.5</v>
      </c>
      <c r="CS34" s="23">
        <f t="shared" si="54"/>
        <v>4927.7576999999992</v>
      </c>
      <c r="CT34" s="23">
        <f t="shared" si="54"/>
        <v>13150</v>
      </c>
      <c r="CU34" s="23">
        <f t="shared" ref="CU34" si="59">SUM(CU10:CU33)</f>
        <v>3287.5</v>
      </c>
      <c r="CV34" s="23">
        <f t="shared" si="54"/>
        <v>977.202</v>
      </c>
      <c r="CW34" s="23">
        <f t="shared" si="54"/>
        <v>4620</v>
      </c>
      <c r="CX34" s="23">
        <f t="shared" ref="CX34" si="60">SUM(CX10:CX33)</f>
        <v>1155</v>
      </c>
      <c r="CY34" s="23">
        <f t="shared" si="54"/>
        <v>1350</v>
      </c>
      <c r="CZ34" s="23">
        <f t="shared" si="54"/>
        <v>6000</v>
      </c>
      <c r="DA34" s="23">
        <f t="shared" ref="DA34" si="61">SUM(DA10:DA33)</f>
        <v>1500</v>
      </c>
      <c r="DB34" s="23">
        <f t="shared" si="54"/>
        <v>500</v>
      </c>
      <c r="DC34" s="23">
        <f t="shared" si="54"/>
        <v>10725.2</v>
      </c>
      <c r="DD34" s="23">
        <f t="shared" ref="DD34" si="62">SUM(DD10:DD33)</f>
        <v>2681.3</v>
      </c>
      <c r="DE34" s="23">
        <f t="shared" si="54"/>
        <v>3602.64</v>
      </c>
      <c r="DF34" s="23">
        <f t="shared" si="54"/>
        <v>0</v>
      </c>
      <c r="DG34" s="23">
        <f t="shared" si="54"/>
        <v>4356941.7479999987</v>
      </c>
      <c r="DH34" s="23">
        <f t="shared" ref="DH34" si="63">SUM(DH10:DH33)</f>
        <v>1089235.4369999997</v>
      </c>
      <c r="DI34" s="23">
        <f t="shared" si="54"/>
        <v>361972.9476999999</v>
      </c>
      <c r="DJ34" s="23">
        <f t="shared" si="54"/>
        <v>0</v>
      </c>
      <c r="DK34" s="23">
        <f t="shared" si="54"/>
        <v>0</v>
      </c>
      <c r="DL34" s="23">
        <f t="shared" si="54"/>
        <v>0</v>
      </c>
      <c r="DM34" s="23">
        <f t="shared" si="54"/>
        <v>0</v>
      </c>
      <c r="DN34" s="23">
        <f t="shared" ref="DN34" si="64">SUM(DN10:DN33)</f>
        <v>0</v>
      </c>
      <c r="DO34" s="23">
        <f t="shared" si="54"/>
        <v>0</v>
      </c>
      <c r="DP34" s="23">
        <f t="shared" si="54"/>
        <v>0</v>
      </c>
      <c r="DQ34" s="23">
        <f t="shared" si="54"/>
        <v>0</v>
      </c>
      <c r="DR34" s="23">
        <f t="shared" si="54"/>
        <v>0</v>
      </c>
      <c r="DS34" s="23">
        <f t="shared" si="54"/>
        <v>0</v>
      </c>
      <c r="DT34" s="23">
        <f t="shared" si="54"/>
        <v>0</v>
      </c>
      <c r="DU34" s="23">
        <f t="shared" si="54"/>
        <v>0</v>
      </c>
      <c r="DV34" s="23">
        <f t="shared" si="54"/>
        <v>0</v>
      </c>
      <c r="DW34" s="23">
        <f t="shared" si="54"/>
        <v>0</v>
      </c>
      <c r="DX34" s="23">
        <f t="shared" si="54"/>
        <v>0</v>
      </c>
      <c r="DY34" s="23">
        <f t="shared" si="54"/>
        <v>0</v>
      </c>
      <c r="DZ34" s="23">
        <f t="shared" si="54"/>
        <v>0</v>
      </c>
      <c r="EA34" s="23">
        <f t="shared" si="54"/>
        <v>0</v>
      </c>
      <c r="EB34" s="23">
        <f t="shared" si="54"/>
        <v>0</v>
      </c>
      <c r="EC34" s="23">
        <f t="shared" si="54"/>
        <v>0</v>
      </c>
      <c r="ED34" s="23">
        <f t="shared" si="54"/>
        <v>0</v>
      </c>
      <c r="EE34" s="23">
        <f t="shared" si="54"/>
        <v>0</v>
      </c>
    </row>
    <row r="35" spans="1:135" ht="3" customHeight="1" x14ac:dyDescent="0.25"/>
  </sheetData>
  <protectedRanges>
    <protectedRange sqref="AP16:AP33" name="Range4_4_1_1_2_1_1_2_1_1_1_1_1_1_1_1"/>
    <protectedRange sqref="W10:W24 W26:W34" name="Range4_5_1_2_1_1_1_1_1_1_1_1_1_1_1"/>
    <protectedRange sqref="AB10:AB24 AB26:AB34" name="Range4_1_1_1_2_1_1_1_1_1_1_1_1_1_1_1"/>
    <protectedRange sqref="AG10:AG24 AG26:AG34" name="Range4_2_1_1_2_1_1_1_1_1_1_1_1_1_1_1"/>
    <protectedRange sqref="AL10:AL24 AL26:AL34" name="Range4_3_1_1_2_1_1_1_1_1_1_1_1_1_1_1"/>
    <protectedRange sqref="AQ10:AQ34" name="Range4_4_1_1_2_1_1_1_1_1_1_1_1_1_1_1"/>
    <protectedRange sqref="V10:V24 V26:V33" name="Range4_8"/>
    <protectedRange sqref="AA10:AA24 AA26:AA33" name="Range4_1_2"/>
    <protectedRange sqref="AF10:AF24 AF26:AF33" name="Range4_2_2"/>
    <protectedRange sqref="AK10:AK24 AK26:AK33" name="Range4_3_2"/>
    <protectedRange sqref="AP10:AP15" name="Range4_4_1"/>
    <protectedRange sqref="W25" name="Range4_5_1_2_1_1_1_1_1_1_1_1_1_2"/>
    <protectedRange sqref="AB25" name="Range4_1_1_1_2_1_1_1_1_1_1_1_1_1_2"/>
    <protectedRange sqref="AG25" name="Range4_2_1_1_2_1_1_1_1_1_1_1_1_1_2"/>
    <protectedRange sqref="AL25" name="Range4_3_1_1_2_1_1_1_1_1_1_1_1_1_2"/>
    <protectedRange sqref="V25" name="Range4_7_1"/>
    <protectedRange sqref="AA25" name="Range4_1_1_1"/>
    <protectedRange sqref="AF25" name="Range4_2_1_1"/>
    <protectedRange sqref="AK25" name="Range4_3_1_1"/>
  </protectedRanges>
  <mergeCells count="130">
    <mergeCell ref="DG4:DI6"/>
    <mergeCell ref="C1:Q1"/>
    <mergeCell ref="C2:R2"/>
    <mergeCell ref="Q3:R3"/>
    <mergeCell ref="BN5:CD5"/>
    <mergeCell ref="CE5:CM5"/>
    <mergeCell ref="CN5:CV5"/>
    <mergeCell ref="CW5:CY6"/>
    <mergeCell ref="CZ5:DB6"/>
    <mergeCell ref="DC5:DE6"/>
    <mergeCell ref="AY6:BA6"/>
    <mergeCell ref="BB6:BD6"/>
    <mergeCell ref="BE6:BG6"/>
    <mergeCell ref="BH6:BJ6"/>
    <mergeCell ref="CN6:CP6"/>
    <mergeCell ref="CQ6:CS6"/>
    <mergeCell ref="CT6:CV6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  <mergeCell ref="O5:AU5"/>
    <mergeCell ref="AV5:BJ5"/>
    <mergeCell ref="BK5:BM6"/>
    <mergeCell ref="DJ4:EA4"/>
    <mergeCell ref="EC4:EE6"/>
    <mergeCell ref="DJ5:DO5"/>
    <mergeCell ref="DP5:DR6"/>
    <mergeCell ref="DS5:EA5"/>
    <mergeCell ref="DM6:DO6"/>
    <mergeCell ref="DS6:DU6"/>
    <mergeCell ref="DV6:DX6"/>
    <mergeCell ref="DY6:EA6"/>
    <mergeCell ref="DJ6:DL6"/>
    <mergeCell ref="EB4:EB8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BK7:BK8"/>
    <mergeCell ref="BL7:BM7"/>
    <mergeCell ref="BN7:BN8"/>
    <mergeCell ref="AW7:AX7"/>
    <mergeCell ref="AY7:AY8"/>
    <mergeCell ref="AZ7:BA7"/>
    <mergeCell ref="BB7:BB8"/>
    <mergeCell ref="BC7:BD7"/>
    <mergeCell ref="BE7:BE8"/>
    <mergeCell ref="CW7:CW8"/>
    <mergeCell ref="CX7:CY7"/>
    <mergeCell ref="CZ7:CZ8"/>
    <mergeCell ref="CK7:CK8"/>
    <mergeCell ref="CL7:CM7"/>
    <mergeCell ref="CN7:CN8"/>
    <mergeCell ref="CO7:CP7"/>
    <mergeCell ref="CQ7:CQ8"/>
    <mergeCell ref="CI7:CJ7"/>
    <mergeCell ref="DF4:DF8"/>
    <mergeCell ref="A34:B34"/>
    <mergeCell ref="EC7:EC8"/>
    <mergeCell ref="ED7:EE7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DG7:DG8"/>
    <mergeCell ref="DH7:DI7"/>
    <mergeCell ref="CR7:CS7"/>
    <mergeCell ref="CT7:CT8"/>
    <mergeCell ref="CU7:CV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2020-02-05T07:12:31Z</dcterms:modified>
</cp:coreProperties>
</file>